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ten PC Joerg Prietzel\Ablage\Aktuelle Daten\Paper aktuell\Manu in Arbeit\Manuskripte B69\NGS neu\Data\NGS Soil data\"/>
    </mc:Choice>
  </mc:AlternateContent>
  <bookViews>
    <workbookView xWindow="0" yWindow="0" windowWidth="28800" windowHeight="13935"/>
  </bookViews>
  <sheets>
    <sheet name="Mean values StdDev OC stck kgm2" sheetId="10" r:id="rId1"/>
    <sheet name="all data" sheetId="1" r:id="rId2"/>
    <sheet name="all data OC stocks" sheetId="8" r:id="rId3"/>
    <sheet name="Mean values StandDevs OC stocks" sheetId="9" r:id="rId4"/>
    <sheet name="Tabelle2" sheetId="2" r:id="rId5"/>
    <sheet name="Tabelle3" sheetId="3" r:id="rId6"/>
    <sheet name="Tabelle4" sheetId="4" r:id="rId7"/>
  </sheets>
  <calcPr calcId="152511"/>
</workbook>
</file>

<file path=xl/calcChain.xml><?xml version="1.0" encoding="utf-8"?>
<calcChain xmlns="http://schemas.openxmlformats.org/spreadsheetml/2006/main">
  <c r="F282" i="1" l="1"/>
  <c r="G282" i="1"/>
  <c r="H282" i="1"/>
  <c r="I282" i="1"/>
  <c r="J282" i="1"/>
  <c r="K282" i="1"/>
  <c r="L282" i="1"/>
  <c r="M282" i="1"/>
  <c r="N282" i="1"/>
  <c r="P282" i="1"/>
  <c r="Q282" i="1"/>
  <c r="R282" i="1"/>
  <c r="S282" i="1"/>
  <c r="T282" i="1"/>
  <c r="U282" i="1"/>
  <c r="V282" i="1"/>
  <c r="W282" i="1"/>
  <c r="X282" i="1"/>
  <c r="Y282" i="1"/>
  <c r="AA282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AQ282" i="1"/>
  <c r="AR282" i="1"/>
  <c r="AS282" i="1"/>
  <c r="AT282" i="1"/>
  <c r="AU282" i="1"/>
  <c r="E282" i="1"/>
  <c r="F275" i="1"/>
  <c r="G275" i="1"/>
  <c r="H275" i="1"/>
  <c r="I275" i="1"/>
  <c r="J275" i="1"/>
  <c r="K275" i="1"/>
  <c r="L275" i="1"/>
  <c r="M275" i="1"/>
  <c r="N275" i="1"/>
  <c r="P275" i="1"/>
  <c r="Q275" i="1"/>
  <c r="R275" i="1"/>
  <c r="S275" i="1"/>
  <c r="T275" i="1"/>
  <c r="U275" i="1"/>
  <c r="V275" i="1"/>
  <c r="W275" i="1"/>
  <c r="X275" i="1"/>
  <c r="Y275" i="1"/>
  <c r="AA275" i="1"/>
  <c r="AB275" i="1"/>
  <c r="AC275" i="1"/>
  <c r="AD275" i="1"/>
  <c r="AE275" i="1"/>
  <c r="AF275" i="1"/>
  <c r="AG275" i="1"/>
  <c r="AH275" i="1"/>
  <c r="AI275" i="1"/>
  <c r="AJ275" i="1"/>
  <c r="AK275" i="1"/>
  <c r="AL275" i="1"/>
  <c r="AM275" i="1"/>
  <c r="AN275" i="1"/>
  <c r="AO275" i="1"/>
  <c r="AP275" i="1"/>
  <c r="AQ275" i="1"/>
  <c r="AR275" i="1"/>
  <c r="AS275" i="1"/>
  <c r="AT275" i="1"/>
  <c r="AU275" i="1"/>
  <c r="E275" i="1"/>
  <c r="F268" i="1"/>
  <c r="G268" i="1"/>
  <c r="H268" i="1"/>
  <c r="I268" i="1"/>
  <c r="J268" i="1"/>
  <c r="K268" i="1"/>
  <c r="L268" i="1"/>
  <c r="M268" i="1"/>
  <c r="N268" i="1"/>
  <c r="P268" i="1"/>
  <c r="Q268" i="1"/>
  <c r="R268" i="1"/>
  <c r="S268" i="1"/>
  <c r="T268" i="1"/>
  <c r="U268" i="1"/>
  <c r="V268" i="1"/>
  <c r="W268" i="1"/>
  <c r="X268" i="1"/>
  <c r="Y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E268" i="1"/>
  <c r="F262" i="1"/>
  <c r="G262" i="1"/>
  <c r="H262" i="1"/>
  <c r="I262" i="1"/>
  <c r="J262" i="1"/>
  <c r="K262" i="1"/>
  <c r="L262" i="1"/>
  <c r="M262" i="1"/>
  <c r="N262" i="1"/>
  <c r="P262" i="1"/>
  <c r="Q262" i="1"/>
  <c r="R262" i="1"/>
  <c r="S262" i="1"/>
  <c r="T262" i="1"/>
  <c r="U262" i="1"/>
  <c r="V262" i="1"/>
  <c r="W262" i="1"/>
  <c r="X262" i="1"/>
  <c r="Y262" i="1"/>
  <c r="AA262" i="1"/>
  <c r="AB262" i="1"/>
  <c r="AC262" i="1"/>
  <c r="AD262" i="1"/>
  <c r="AE262" i="1"/>
  <c r="AF262" i="1"/>
  <c r="AG262" i="1"/>
  <c r="AH262" i="1"/>
  <c r="AI262" i="1"/>
  <c r="AJ262" i="1"/>
  <c r="AK262" i="1"/>
  <c r="AL262" i="1"/>
  <c r="AM262" i="1"/>
  <c r="AN262" i="1"/>
  <c r="AO262" i="1"/>
  <c r="AP262" i="1"/>
  <c r="AQ262" i="1"/>
  <c r="AR262" i="1"/>
  <c r="AS262" i="1"/>
  <c r="AT262" i="1"/>
  <c r="AU262" i="1"/>
  <c r="E262" i="1"/>
  <c r="F256" i="1"/>
  <c r="G256" i="1"/>
  <c r="H256" i="1"/>
  <c r="I256" i="1"/>
  <c r="J256" i="1"/>
  <c r="K256" i="1"/>
  <c r="L256" i="1"/>
  <c r="M256" i="1"/>
  <c r="N256" i="1"/>
  <c r="P256" i="1"/>
  <c r="Q256" i="1"/>
  <c r="R256" i="1"/>
  <c r="S256" i="1"/>
  <c r="T256" i="1"/>
  <c r="U256" i="1"/>
  <c r="V256" i="1"/>
  <c r="W256" i="1"/>
  <c r="X256" i="1"/>
  <c r="Y256" i="1"/>
  <c r="AA256" i="1"/>
  <c r="AB256" i="1"/>
  <c r="AC256" i="1"/>
  <c r="AD256" i="1"/>
  <c r="AE256" i="1"/>
  <c r="AF256" i="1"/>
  <c r="AG256" i="1"/>
  <c r="AH256" i="1"/>
  <c r="AI256" i="1"/>
  <c r="AJ256" i="1"/>
  <c r="AK256" i="1"/>
  <c r="AL256" i="1"/>
  <c r="AM256" i="1"/>
  <c r="AN256" i="1"/>
  <c r="AO256" i="1"/>
  <c r="AP256" i="1"/>
  <c r="AQ256" i="1"/>
  <c r="AR256" i="1"/>
  <c r="AS256" i="1"/>
  <c r="AT256" i="1"/>
  <c r="AU256" i="1"/>
  <c r="E256" i="1"/>
  <c r="F249" i="1"/>
  <c r="G249" i="1"/>
  <c r="H249" i="1"/>
  <c r="I249" i="1"/>
  <c r="J249" i="1"/>
  <c r="K249" i="1"/>
  <c r="L249" i="1"/>
  <c r="M249" i="1"/>
  <c r="N249" i="1"/>
  <c r="P249" i="1"/>
  <c r="Q249" i="1"/>
  <c r="R249" i="1"/>
  <c r="S249" i="1"/>
  <c r="T249" i="1"/>
  <c r="U249" i="1"/>
  <c r="V249" i="1"/>
  <c r="W249" i="1"/>
  <c r="X249" i="1"/>
  <c r="Y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E249" i="1"/>
  <c r="F242" i="1"/>
  <c r="G242" i="1"/>
  <c r="H242" i="1"/>
  <c r="I242" i="1"/>
  <c r="J242" i="1"/>
  <c r="K242" i="1"/>
  <c r="L242" i="1"/>
  <c r="M242" i="1"/>
  <c r="N242" i="1"/>
  <c r="P242" i="1"/>
  <c r="Q242" i="1"/>
  <c r="R242" i="1"/>
  <c r="S242" i="1"/>
  <c r="T242" i="1"/>
  <c r="U242" i="1"/>
  <c r="V242" i="1"/>
  <c r="W242" i="1"/>
  <c r="X242" i="1"/>
  <c r="Y242" i="1"/>
  <c r="AA242" i="1"/>
  <c r="AB242" i="1"/>
  <c r="AC242" i="1"/>
  <c r="AD242" i="1"/>
  <c r="AE242" i="1"/>
  <c r="AF242" i="1"/>
  <c r="AG242" i="1"/>
  <c r="AH242" i="1"/>
  <c r="AI242" i="1"/>
  <c r="AJ242" i="1"/>
  <c r="AK242" i="1"/>
  <c r="AL242" i="1"/>
  <c r="AM242" i="1"/>
  <c r="AN242" i="1"/>
  <c r="AO242" i="1"/>
  <c r="AP242" i="1"/>
  <c r="AQ242" i="1"/>
  <c r="AR242" i="1"/>
  <c r="AS242" i="1"/>
  <c r="AT242" i="1"/>
  <c r="AU242" i="1"/>
  <c r="E242" i="1"/>
  <c r="F236" i="1"/>
  <c r="G236" i="1"/>
  <c r="H236" i="1"/>
  <c r="I236" i="1"/>
  <c r="J236" i="1"/>
  <c r="K236" i="1"/>
  <c r="L236" i="1"/>
  <c r="M236" i="1"/>
  <c r="N236" i="1"/>
  <c r="P236" i="1"/>
  <c r="Q236" i="1"/>
  <c r="R236" i="1"/>
  <c r="S236" i="1"/>
  <c r="T236" i="1"/>
  <c r="U236" i="1"/>
  <c r="V236" i="1"/>
  <c r="W236" i="1"/>
  <c r="X236" i="1"/>
  <c r="Y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E236" i="1"/>
  <c r="F230" i="1"/>
  <c r="G230" i="1"/>
  <c r="H230" i="1"/>
  <c r="I230" i="1"/>
  <c r="J230" i="1"/>
  <c r="K230" i="1"/>
  <c r="L230" i="1"/>
  <c r="M230" i="1"/>
  <c r="N230" i="1"/>
  <c r="P230" i="1"/>
  <c r="Q230" i="1"/>
  <c r="R230" i="1"/>
  <c r="S230" i="1"/>
  <c r="T230" i="1"/>
  <c r="U230" i="1"/>
  <c r="V230" i="1"/>
  <c r="W230" i="1"/>
  <c r="X230" i="1"/>
  <c r="Y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E230" i="1"/>
  <c r="F224" i="1"/>
  <c r="G224" i="1"/>
  <c r="H224" i="1"/>
  <c r="I224" i="1"/>
  <c r="J224" i="1"/>
  <c r="K224" i="1"/>
  <c r="L224" i="1"/>
  <c r="M224" i="1"/>
  <c r="N224" i="1"/>
  <c r="P224" i="1"/>
  <c r="Q224" i="1"/>
  <c r="R224" i="1"/>
  <c r="S224" i="1"/>
  <c r="T224" i="1"/>
  <c r="U224" i="1"/>
  <c r="V224" i="1"/>
  <c r="W224" i="1"/>
  <c r="X224" i="1"/>
  <c r="Y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E224" i="1"/>
  <c r="F218" i="1"/>
  <c r="G218" i="1"/>
  <c r="H218" i="1"/>
  <c r="I218" i="1"/>
  <c r="J218" i="1"/>
  <c r="K218" i="1"/>
  <c r="L218" i="1"/>
  <c r="M218" i="1"/>
  <c r="N218" i="1"/>
  <c r="P218" i="1"/>
  <c r="Q218" i="1"/>
  <c r="R218" i="1"/>
  <c r="S218" i="1"/>
  <c r="T218" i="1"/>
  <c r="U218" i="1"/>
  <c r="V218" i="1"/>
  <c r="W218" i="1"/>
  <c r="X218" i="1"/>
  <c r="Y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E218" i="1"/>
  <c r="F211" i="1"/>
  <c r="G211" i="1"/>
  <c r="H211" i="1"/>
  <c r="I211" i="1"/>
  <c r="J211" i="1"/>
  <c r="K211" i="1"/>
  <c r="L211" i="1"/>
  <c r="M211" i="1"/>
  <c r="N211" i="1"/>
  <c r="P211" i="1"/>
  <c r="Q211" i="1"/>
  <c r="R211" i="1"/>
  <c r="S211" i="1"/>
  <c r="T211" i="1"/>
  <c r="U211" i="1"/>
  <c r="V211" i="1"/>
  <c r="W211" i="1"/>
  <c r="X211" i="1"/>
  <c r="Y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11" i="1"/>
  <c r="F204" i="1"/>
  <c r="G204" i="1"/>
  <c r="H204" i="1"/>
  <c r="I204" i="1"/>
  <c r="J204" i="1"/>
  <c r="K204" i="1"/>
  <c r="L204" i="1"/>
  <c r="M204" i="1"/>
  <c r="N204" i="1"/>
  <c r="P204" i="1"/>
  <c r="Q204" i="1"/>
  <c r="R204" i="1"/>
  <c r="S204" i="1"/>
  <c r="T204" i="1"/>
  <c r="U204" i="1"/>
  <c r="V204" i="1"/>
  <c r="W204" i="1"/>
  <c r="X204" i="1"/>
  <c r="Y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E204" i="1"/>
  <c r="F198" i="1"/>
  <c r="G198" i="1"/>
  <c r="H198" i="1"/>
  <c r="I198" i="1"/>
  <c r="J198" i="1"/>
  <c r="K198" i="1"/>
  <c r="L198" i="1"/>
  <c r="M198" i="1"/>
  <c r="N198" i="1"/>
  <c r="P198" i="1"/>
  <c r="Q198" i="1"/>
  <c r="R198" i="1"/>
  <c r="S198" i="1"/>
  <c r="T198" i="1"/>
  <c r="U198" i="1"/>
  <c r="V198" i="1"/>
  <c r="W198" i="1"/>
  <c r="X198" i="1"/>
  <c r="Y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E198" i="1"/>
  <c r="F192" i="1"/>
  <c r="G192" i="1"/>
  <c r="H192" i="1"/>
  <c r="I192" i="1"/>
  <c r="J192" i="1"/>
  <c r="K192" i="1"/>
  <c r="L192" i="1"/>
  <c r="M192" i="1"/>
  <c r="N192" i="1"/>
  <c r="P192" i="1"/>
  <c r="Q192" i="1"/>
  <c r="R192" i="1"/>
  <c r="S192" i="1"/>
  <c r="T192" i="1"/>
  <c r="U192" i="1"/>
  <c r="V192" i="1"/>
  <c r="W192" i="1"/>
  <c r="X192" i="1"/>
  <c r="Y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E192" i="1"/>
  <c r="F186" i="1"/>
  <c r="G186" i="1"/>
  <c r="H186" i="1"/>
  <c r="I186" i="1"/>
  <c r="J186" i="1"/>
  <c r="K186" i="1"/>
  <c r="L186" i="1"/>
  <c r="M186" i="1"/>
  <c r="N186" i="1"/>
  <c r="P186" i="1"/>
  <c r="Q186" i="1"/>
  <c r="R186" i="1"/>
  <c r="S186" i="1"/>
  <c r="T186" i="1"/>
  <c r="U186" i="1"/>
  <c r="V186" i="1"/>
  <c r="W186" i="1"/>
  <c r="X186" i="1"/>
  <c r="Y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E186" i="1"/>
  <c r="F180" i="1"/>
  <c r="G180" i="1"/>
  <c r="H180" i="1"/>
  <c r="I180" i="1"/>
  <c r="J180" i="1"/>
  <c r="K180" i="1"/>
  <c r="L180" i="1"/>
  <c r="M180" i="1"/>
  <c r="N180" i="1"/>
  <c r="P180" i="1"/>
  <c r="Q180" i="1"/>
  <c r="R180" i="1"/>
  <c r="S180" i="1"/>
  <c r="T180" i="1"/>
  <c r="U180" i="1"/>
  <c r="V180" i="1"/>
  <c r="W180" i="1"/>
  <c r="X180" i="1"/>
  <c r="Y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E180" i="1"/>
  <c r="F174" i="1"/>
  <c r="G174" i="1"/>
  <c r="H174" i="1"/>
  <c r="I174" i="1"/>
  <c r="J174" i="1"/>
  <c r="K174" i="1"/>
  <c r="L174" i="1"/>
  <c r="M174" i="1"/>
  <c r="N174" i="1"/>
  <c r="P174" i="1"/>
  <c r="Q174" i="1"/>
  <c r="R174" i="1"/>
  <c r="S174" i="1"/>
  <c r="T174" i="1"/>
  <c r="U174" i="1"/>
  <c r="V174" i="1"/>
  <c r="W174" i="1"/>
  <c r="X174" i="1"/>
  <c r="Y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E174" i="1"/>
  <c r="F168" i="1"/>
  <c r="G168" i="1"/>
  <c r="H168" i="1"/>
  <c r="I168" i="1"/>
  <c r="J168" i="1"/>
  <c r="K168" i="1"/>
  <c r="L168" i="1"/>
  <c r="M168" i="1"/>
  <c r="N168" i="1"/>
  <c r="P168" i="1"/>
  <c r="Q168" i="1"/>
  <c r="R168" i="1"/>
  <c r="S168" i="1"/>
  <c r="T168" i="1"/>
  <c r="U168" i="1"/>
  <c r="V168" i="1"/>
  <c r="W168" i="1"/>
  <c r="X168" i="1"/>
  <c r="Y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E168" i="1"/>
  <c r="F161" i="1"/>
  <c r="G161" i="1"/>
  <c r="H161" i="1"/>
  <c r="I161" i="1"/>
  <c r="J161" i="1"/>
  <c r="K161" i="1"/>
  <c r="L161" i="1"/>
  <c r="M161" i="1"/>
  <c r="N161" i="1"/>
  <c r="P161" i="1"/>
  <c r="Q161" i="1"/>
  <c r="R161" i="1"/>
  <c r="S161" i="1"/>
  <c r="T161" i="1"/>
  <c r="U161" i="1"/>
  <c r="V161" i="1"/>
  <c r="W161" i="1"/>
  <c r="X161" i="1"/>
  <c r="Y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E161" i="1"/>
  <c r="F154" i="1"/>
  <c r="G154" i="1"/>
  <c r="H154" i="1"/>
  <c r="I154" i="1"/>
  <c r="J154" i="1"/>
  <c r="K154" i="1"/>
  <c r="L154" i="1"/>
  <c r="M154" i="1"/>
  <c r="N154" i="1"/>
  <c r="P154" i="1"/>
  <c r="Q154" i="1"/>
  <c r="R154" i="1"/>
  <c r="S154" i="1"/>
  <c r="T154" i="1"/>
  <c r="U154" i="1"/>
  <c r="V154" i="1"/>
  <c r="W154" i="1"/>
  <c r="X154" i="1"/>
  <c r="Y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E154" i="1"/>
  <c r="F148" i="1"/>
  <c r="G148" i="1"/>
  <c r="H148" i="1"/>
  <c r="I148" i="1"/>
  <c r="J148" i="1"/>
  <c r="K148" i="1"/>
  <c r="L148" i="1"/>
  <c r="M148" i="1"/>
  <c r="N148" i="1"/>
  <c r="P148" i="1"/>
  <c r="Q148" i="1"/>
  <c r="R148" i="1"/>
  <c r="S148" i="1"/>
  <c r="T148" i="1"/>
  <c r="U148" i="1"/>
  <c r="V148" i="1"/>
  <c r="W148" i="1"/>
  <c r="X148" i="1"/>
  <c r="Y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E148" i="1"/>
  <c r="F141" i="1"/>
  <c r="G141" i="1"/>
  <c r="H141" i="1"/>
  <c r="I141" i="1"/>
  <c r="J141" i="1"/>
  <c r="K141" i="1"/>
  <c r="L141" i="1"/>
  <c r="M141" i="1"/>
  <c r="N141" i="1"/>
  <c r="P141" i="1"/>
  <c r="Q141" i="1"/>
  <c r="R141" i="1"/>
  <c r="S141" i="1"/>
  <c r="T141" i="1"/>
  <c r="U141" i="1"/>
  <c r="V141" i="1"/>
  <c r="W141" i="1"/>
  <c r="X141" i="1"/>
  <c r="Y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E141" i="1"/>
  <c r="F134" i="1"/>
  <c r="G134" i="1"/>
  <c r="H134" i="1"/>
  <c r="I134" i="1"/>
  <c r="J134" i="1"/>
  <c r="K134" i="1"/>
  <c r="L134" i="1"/>
  <c r="M134" i="1"/>
  <c r="N134" i="1"/>
  <c r="P134" i="1"/>
  <c r="Q134" i="1"/>
  <c r="R134" i="1"/>
  <c r="S134" i="1"/>
  <c r="T134" i="1"/>
  <c r="U134" i="1"/>
  <c r="V134" i="1"/>
  <c r="W134" i="1"/>
  <c r="X134" i="1"/>
  <c r="Y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E134" i="1"/>
  <c r="F127" i="1"/>
  <c r="G127" i="1"/>
  <c r="H127" i="1"/>
  <c r="I127" i="1"/>
  <c r="J127" i="1"/>
  <c r="K127" i="1"/>
  <c r="L127" i="1"/>
  <c r="M127" i="1"/>
  <c r="N127" i="1"/>
  <c r="P127" i="1"/>
  <c r="Q127" i="1"/>
  <c r="R127" i="1"/>
  <c r="S127" i="1"/>
  <c r="T127" i="1"/>
  <c r="U127" i="1"/>
  <c r="V127" i="1"/>
  <c r="W127" i="1"/>
  <c r="X127" i="1"/>
  <c r="Y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E127" i="1"/>
  <c r="F121" i="1"/>
  <c r="G121" i="1"/>
  <c r="H121" i="1"/>
  <c r="I121" i="1"/>
  <c r="J121" i="1"/>
  <c r="K121" i="1"/>
  <c r="L121" i="1"/>
  <c r="M121" i="1"/>
  <c r="N121" i="1"/>
  <c r="P121" i="1"/>
  <c r="Q121" i="1"/>
  <c r="R121" i="1"/>
  <c r="S121" i="1"/>
  <c r="T121" i="1"/>
  <c r="U121" i="1"/>
  <c r="V121" i="1"/>
  <c r="W121" i="1"/>
  <c r="X121" i="1"/>
  <c r="Y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E121" i="1"/>
  <c r="F115" i="1"/>
  <c r="G115" i="1"/>
  <c r="H115" i="1"/>
  <c r="I115" i="1"/>
  <c r="J115" i="1"/>
  <c r="K115" i="1"/>
  <c r="L115" i="1"/>
  <c r="M115" i="1"/>
  <c r="N115" i="1"/>
  <c r="P115" i="1"/>
  <c r="Q115" i="1"/>
  <c r="R115" i="1"/>
  <c r="S115" i="1"/>
  <c r="T115" i="1"/>
  <c r="U115" i="1"/>
  <c r="V115" i="1"/>
  <c r="W115" i="1"/>
  <c r="X115" i="1"/>
  <c r="Y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E115" i="1"/>
  <c r="F108" i="1"/>
  <c r="G108" i="1"/>
  <c r="H108" i="1"/>
  <c r="I108" i="1"/>
  <c r="J108" i="1"/>
  <c r="K108" i="1"/>
  <c r="L108" i="1"/>
  <c r="M108" i="1"/>
  <c r="N108" i="1"/>
  <c r="P108" i="1"/>
  <c r="Q108" i="1"/>
  <c r="R108" i="1"/>
  <c r="S108" i="1"/>
  <c r="T108" i="1"/>
  <c r="U108" i="1"/>
  <c r="V108" i="1"/>
  <c r="W108" i="1"/>
  <c r="X108" i="1"/>
  <c r="Y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E108" i="1"/>
  <c r="F101" i="1"/>
  <c r="G101" i="1"/>
  <c r="H101" i="1"/>
  <c r="I101" i="1"/>
  <c r="J101" i="1"/>
  <c r="K101" i="1"/>
  <c r="L101" i="1"/>
  <c r="M101" i="1"/>
  <c r="N101" i="1"/>
  <c r="P101" i="1"/>
  <c r="Q101" i="1"/>
  <c r="R101" i="1"/>
  <c r="S101" i="1"/>
  <c r="T101" i="1"/>
  <c r="U101" i="1"/>
  <c r="V101" i="1"/>
  <c r="W101" i="1"/>
  <c r="X101" i="1"/>
  <c r="Y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E101" i="1"/>
  <c r="F95" i="1"/>
  <c r="G95" i="1"/>
  <c r="H95" i="1"/>
  <c r="I95" i="1"/>
  <c r="J95" i="1"/>
  <c r="K95" i="1"/>
  <c r="L95" i="1"/>
  <c r="M95" i="1"/>
  <c r="N95" i="1"/>
  <c r="P95" i="1"/>
  <c r="Q95" i="1"/>
  <c r="R95" i="1"/>
  <c r="S95" i="1"/>
  <c r="T95" i="1"/>
  <c r="U95" i="1"/>
  <c r="V95" i="1"/>
  <c r="W95" i="1"/>
  <c r="X95" i="1"/>
  <c r="Y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E95" i="1"/>
  <c r="F89" i="1"/>
  <c r="G89" i="1"/>
  <c r="H89" i="1"/>
  <c r="I89" i="1"/>
  <c r="J89" i="1"/>
  <c r="K89" i="1"/>
  <c r="L89" i="1"/>
  <c r="M89" i="1"/>
  <c r="N89" i="1"/>
  <c r="P89" i="1"/>
  <c r="Q89" i="1"/>
  <c r="R89" i="1"/>
  <c r="S89" i="1"/>
  <c r="T89" i="1"/>
  <c r="U89" i="1"/>
  <c r="V89" i="1"/>
  <c r="W89" i="1"/>
  <c r="X89" i="1"/>
  <c r="Y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E89" i="1"/>
  <c r="F83" i="1"/>
  <c r="G83" i="1"/>
  <c r="H83" i="1"/>
  <c r="I83" i="1"/>
  <c r="J83" i="1"/>
  <c r="K83" i="1"/>
  <c r="L83" i="1"/>
  <c r="M83" i="1"/>
  <c r="N83" i="1"/>
  <c r="P83" i="1"/>
  <c r="Q83" i="1"/>
  <c r="R83" i="1"/>
  <c r="S83" i="1"/>
  <c r="T83" i="1"/>
  <c r="U83" i="1"/>
  <c r="V83" i="1"/>
  <c r="W83" i="1"/>
  <c r="X83" i="1"/>
  <c r="Y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E83" i="1"/>
  <c r="F70" i="1"/>
  <c r="G70" i="1"/>
  <c r="H70" i="1"/>
  <c r="I70" i="1"/>
  <c r="J70" i="1"/>
  <c r="K70" i="1"/>
  <c r="L70" i="1"/>
  <c r="M70" i="1"/>
  <c r="N70" i="1"/>
  <c r="P70" i="1"/>
  <c r="Q70" i="1"/>
  <c r="R70" i="1"/>
  <c r="S70" i="1"/>
  <c r="T70" i="1"/>
  <c r="U70" i="1"/>
  <c r="V70" i="1"/>
  <c r="W70" i="1"/>
  <c r="X70" i="1"/>
  <c r="Y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E70" i="1"/>
  <c r="F63" i="1"/>
  <c r="G63" i="1"/>
  <c r="H63" i="1"/>
  <c r="I63" i="1"/>
  <c r="J63" i="1"/>
  <c r="K63" i="1"/>
  <c r="L63" i="1"/>
  <c r="M63" i="1"/>
  <c r="N63" i="1"/>
  <c r="P63" i="1"/>
  <c r="Q63" i="1"/>
  <c r="R63" i="1"/>
  <c r="S63" i="1"/>
  <c r="T63" i="1"/>
  <c r="U63" i="1"/>
  <c r="V63" i="1"/>
  <c r="W63" i="1"/>
  <c r="X63" i="1"/>
  <c r="Y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E63" i="1"/>
  <c r="F57" i="1"/>
  <c r="G57" i="1"/>
  <c r="H57" i="1"/>
  <c r="I57" i="1"/>
  <c r="J57" i="1"/>
  <c r="K57" i="1"/>
  <c r="L57" i="1"/>
  <c r="M57" i="1"/>
  <c r="N57" i="1"/>
  <c r="P57" i="1"/>
  <c r="Q57" i="1"/>
  <c r="R57" i="1"/>
  <c r="S57" i="1"/>
  <c r="T57" i="1"/>
  <c r="U57" i="1"/>
  <c r="V57" i="1"/>
  <c r="W57" i="1"/>
  <c r="X57" i="1"/>
  <c r="Y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E57" i="1"/>
  <c r="F51" i="1"/>
  <c r="G51" i="1"/>
  <c r="H51" i="1"/>
  <c r="I51" i="1"/>
  <c r="J51" i="1"/>
  <c r="K51" i="1"/>
  <c r="L51" i="1"/>
  <c r="M51" i="1"/>
  <c r="N51" i="1"/>
  <c r="P51" i="1"/>
  <c r="Q51" i="1"/>
  <c r="R51" i="1"/>
  <c r="S51" i="1"/>
  <c r="T51" i="1"/>
  <c r="U51" i="1"/>
  <c r="V51" i="1"/>
  <c r="W51" i="1"/>
  <c r="X51" i="1"/>
  <c r="Y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E51" i="1"/>
  <c r="F45" i="1"/>
  <c r="G45" i="1"/>
  <c r="H45" i="1"/>
  <c r="I45" i="1"/>
  <c r="J45" i="1"/>
  <c r="K45" i="1"/>
  <c r="L45" i="1"/>
  <c r="M45" i="1"/>
  <c r="N45" i="1"/>
  <c r="P45" i="1"/>
  <c r="Q45" i="1"/>
  <c r="R45" i="1"/>
  <c r="S45" i="1"/>
  <c r="T45" i="1"/>
  <c r="U45" i="1"/>
  <c r="V45" i="1"/>
  <c r="W45" i="1"/>
  <c r="X45" i="1"/>
  <c r="Y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E45" i="1"/>
  <c r="F39" i="1"/>
  <c r="G39" i="1"/>
  <c r="H39" i="1"/>
  <c r="I39" i="1"/>
  <c r="J39" i="1"/>
  <c r="K39" i="1"/>
  <c r="L39" i="1"/>
  <c r="M39" i="1"/>
  <c r="N39" i="1"/>
  <c r="P39" i="1"/>
  <c r="Q39" i="1"/>
  <c r="R39" i="1"/>
  <c r="S39" i="1"/>
  <c r="T39" i="1"/>
  <c r="U39" i="1"/>
  <c r="V39" i="1"/>
  <c r="W39" i="1"/>
  <c r="X39" i="1"/>
  <c r="Y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E39" i="1"/>
  <c r="F33" i="1"/>
  <c r="G33" i="1"/>
  <c r="H33" i="1"/>
  <c r="I33" i="1"/>
  <c r="J33" i="1"/>
  <c r="K33" i="1"/>
  <c r="L33" i="1"/>
  <c r="M33" i="1"/>
  <c r="N33" i="1"/>
  <c r="P33" i="1"/>
  <c r="Q33" i="1"/>
  <c r="R33" i="1"/>
  <c r="S33" i="1"/>
  <c r="T33" i="1"/>
  <c r="U33" i="1"/>
  <c r="V33" i="1"/>
  <c r="W33" i="1"/>
  <c r="X33" i="1"/>
  <c r="Y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E33" i="1"/>
  <c r="F27" i="1"/>
  <c r="G27" i="1"/>
  <c r="H27" i="1"/>
  <c r="I27" i="1"/>
  <c r="J27" i="1"/>
  <c r="K27" i="1"/>
  <c r="L27" i="1"/>
  <c r="M27" i="1"/>
  <c r="N27" i="1"/>
  <c r="P27" i="1"/>
  <c r="Q27" i="1"/>
  <c r="R27" i="1"/>
  <c r="S27" i="1"/>
  <c r="T27" i="1"/>
  <c r="U27" i="1"/>
  <c r="V27" i="1"/>
  <c r="W27" i="1"/>
  <c r="X27" i="1"/>
  <c r="Y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E27" i="1"/>
  <c r="F20" i="1"/>
  <c r="G20" i="1"/>
  <c r="H20" i="1"/>
  <c r="I20" i="1"/>
  <c r="J20" i="1"/>
  <c r="K20" i="1"/>
  <c r="L20" i="1"/>
  <c r="M20" i="1"/>
  <c r="N20" i="1"/>
  <c r="P20" i="1"/>
  <c r="Q20" i="1"/>
  <c r="R20" i="1"/>
  <c r="S20" i="1"/>
  <c r="T20" i="1"/>
  <c r="U20" i="1"/>
  <c r="V20" i="1"/>
  <c r="W20" i="1"/>
  <c r="X20" i="1"/>
  <c r="Y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E20" i="1"/>
  <c r="F13" i="1"/>
  <c r="G13" i="1"/>
  <c r="H13" i="1"/>
  <c r="I13" i="1"/>
  <c r="J13" i="1"/>
  <c r="K13" i="1"/>
  <c r="L13" i="1"/>
  <c r="M13" i="1"/>
  <c r="N13" i="1"/>
  <c r="P13" i="1"/>
  <c r="Q13" i="1"/>
  <c r="R13" i="1"/>
  <c r="S13" i="1"/>
  <c r="T13" i="1"/>
  <c r="U13" i="1"/>
  <c r="V13" i="1"/>
  <c r="W13" i="1"/>
  <c r="X13" i="1"/>
  <c r="Y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E13" i="1"/>
  <c r="F7" i="1"/>
  <c r="G7" i="1"/>
  <c r="H7" i="1"/>
  <c r="I7" i="1"/>
  <c r="J7" i="1"/>
  <c r="K7" i="1"/>
  <c r="L7" i="1"/>
  <c r="M7" i="1"/>
  <c r="N7" i="1"/>
  <c r="P7" i="1"/>
  <c r="Q7" i="1"/>
  <c r="R7" i="1"/>
  <c r="S7" i="1"/>
  <c r="T7" i="1"/>
  <c r="U7" i="1"/>
  <c r="V7" i="1"/>
  <c r="W7" i="1"/>
  <c r="X7" i="1"/>
  <c r="Y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E7" i="1"/>
  <c r="F77" i="1"/>
  <c r="G77" i="1"/>
  <c r="H77" i="1"/>
  <c r="I77" i="1"/>
  <c r="J77" i="1"/>
  <c r="K77" i="1"/>
  <c r="L77" i="1"/>
  <c r="M77" i="1"/>
  <c r="N77" i="1"/>
  <c r="P77" i="1"/>
  <c r="Q77" i="1"/>
  <c r="R77" i="1"/>
  <c r="S77" i="1"/>
  <c r="T77" i="1"/>
  <c r="U77" i="1"/>
  <c r="V77" i="1"/>
  <c r="W77" i="1"/>
  <c r="X77" i="1"/>
  <c r="Y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E77" i="1"/>
  <c r="AW46" i="1" l="1"/>
  <c r="Y94" i="1" l="1"/>
  <c r="AV213" i="1" l="1"/>
  <c r="AV214" i="1"/>
  <c r="AV215" i="1"/>
  <c r="AV216" i="1"/>
  <c r="AV212" i="1"/>
  <c r="AV218" i="1" l="1"/>
  <c r="AV187" i="1"/>
  <c r="O143" i="1"/>
  <c r="O146" i="1"/>
  <c r="O145" i="1"/>
  <c r="O144" i="1"/>
  <c r="O5" i="1"/>
  <c r="O4" i="1"/>
  <c r="O3" i="1"/>
  <c r="O2" i="1"/>
  <c r="O7" i="1" l="1"/>
  <c r="O148" i="1"/>
  <c r="Z144" i="1"/>
  <c r="Z145" i="1"/>
  <c r="Z146" i="1"/>
  <c r="Z143" i="1"/>
  <c r="Z3" i="1"/>
  <c r="Z4" i="1"/>
  <c r="Z5" i="1"/>
  <c r="Z2" i="1"/>
  <c r="Z148" i="1" l="1"/>
  <c r="Z7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Y281" i="1"/>
  <c r="X281" i="1"/>
  <c r="W281" i="1"/>
  <c r="V281" i="1"/>
  <c r="U281" i="1"/>
  <c r="T281" i="1"/>
  <c r="S281" i="1"/>
  <c r="R281" i="1"/>
  <c r="Q281" i="1"/>
  <c r="P281" i="1"/>
  <c r="N281" i="1"/>
  <c r="M281" i="1"/>
  <c r="L281" i="1"/>
  <c r="K281" i="1"/>
  <c r="J281" i="1"/>
  <c r="I281" i="1"/>
  <c r="H281" i="1"/>
  <c r="G281" i="1"/>
  <c r="F281" i="1"/>
  <c r="E281" i="1"/>
  <c r="AW280" i="1"/>
  <c r="AV280" i="1"/>
  <c r="Z280" i="1"/>
  <c r="O280" i="1"/>
  <c r="AW279" i="1"/>
  <c r="AV279" i="1"/>
  <c r="Z279" i="1"/>
  <c r="O279" i="1"/>
  <c r="AW278" i="1"/>
  <c r="AV278" i="1"/>
  <c r="Z278" i="1"/>
  <c r="O278" i="1"/>
  <c r="AW277" i="1"/>
  <c r="AV277" i="1"/>
  <c r="Z277" i="1"/>
  <c r="O277" i="1"/>
  <c r="AW276" i="1"/>
  <c r="AV276" i="1"/>
  <c r="AV282" i="1" s="1"/>
  <c r="Z276" i="1"/>
  <c r="Z282" i="1" s="1"/>
  <c r="O276" i="1"/>
  <c r="O282" i="1" s="1"/>
  <c r="AU274" i="1"/>
  <c r="AT274" i="1"/>
  <c r="AS274" i="1"/>
  <c r="AR274" i="1"/>
  <c r="AQ274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Y274" i="1"/>
  <c r="X274" i="1"/>
  <c r="W274" i="1"/>
  <c r="V274" i="1"/>
  <c r="U274" i="1"/>
  <c r="T274" i="1"/>
  <c r="S274" i="1"/>
  <c r="R274" i="1"/>
  <c r="Q274" i="1"/>
  <c r="P274" i="1"/>
  <c r="N274" i="1"/>
  <c r="M274" i="1"/>
  <c r="L274" i="1"/>
  <c r="K274" i="1"/>
  <c r="J274" i="1"/>
  <c r="I274" i="1"/>
  <c r="H274" i="1"/>
  <c r="G274" i="1"/>
  <c r="F274" i="1"/>
  <c r="E274" i="1"/>
  <c r="AW273" i="1"/>
  <c r="AV273" i="1"/>
  <c r="Z273" i="1"/>
  <c r="O273" i="1"/>
  <c r="AW272" i="1"/>
  <c r="AV272" i="1"/>
  <c r="Z272" i="1"/>
  <c r="O272" i="1"/>
  <c r="AW271" i="1"/>
  <c r="AV271" i="1"/>
  <c r="Z271" i="1"/>
  <c r="O271" i="1"/>
  <c r="AW270" i="1"/>
  <c r="AV270" i="1"/>
  <c r="Z270" i="1"/>
  <c r="O270" i="1"/>
  <c r="AW269" i="1"/>
  <c r="AV269" i="1"/>
  <c r="Z269" i="1"/>
  <c r="O269" i="1"/>
  <c r="AU267" i="1"/>
  <c r="AT267" i="1"/>
  <c r="AS267" i="1"/>
  <c r="AR267" i="1"/>
  <c r="AQ267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Y267" i="1"/>
  <c r="X267" i="1"/>
  <c r="W267" i="1"/>
  <c r="V267" i="1"/>
  <c r="U267" i="1"/>
  <c r="T267" i="1"/>
  <c r="S267" i="1"/>
  <c r="R267" i="1"/>
  <c r="Q267" i="1"/>
  <c r="P267" i="1"/>
  <c r="N267" i="1"/>
  <c r="M267" i="1"/>
  <c r="L267" i="1"/>
  <c r="K267" i="1"/>
  <c r="J267" i="1"/>
  <c r="I267" i="1"/>
  <c r="H267" i="1"/>
  <c r="G267" i="1"/>
  <c r="F267" i="1"/>
  <c r="E267" i="1"/>
  <c r="AW266" i="1"/>
  <c r="AV266" i="1"/>
  <c r="Z266" i="1"/>
  <c r="O266" i="1"/>
  <c r="AW265" i="1"/>
  <c r="AV265" i="1"/>
  <c r="Z265" i="1"/>
  <c r="O265" i="1"/>
  <c r="AW264" i="1"/>
  <c r="AV264" i="1"/>
  <c r="Z264" i="1"/>
  <c r="O264" i="1"/>
  <c r="AW263" i="1"/>
  <c r="AV263" i="1"/>
  <c r="Z263" i="1"/>
  <c r="O263" i="1"/>
  <c r="AU261" i="1"/>
  <c r="AT261" i="1"/>
  <c r="AS261" i="1"/>
  <c r="AR261" i="1"/>
  <c r="AQ261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Y261" i="1"/>
  <c r="X261" i="1"/>
  <c r="W261" i="1"/>
  <c r="V261" i="1"/>
  <c r="U261" i="1"/>
  <c r="T261" i="1"/>
  <c r="S261" i="1"/>
  <c r="R261" i="1"/>
  <c r="Q261" i="1"/>
  <c r="P261" i="1"/>
  <c r="N261" i="1"/>
  <c r="M261" i="1"/>
  <c r="L261" i="1"/>
  <c r="K261" i="1"/>
  <c r="J261" i="1"/>
  <c r="I261" i="1"/>
  <c r="H261" i="1"/>
  <c r="G261" i="1"/>
  <c r="F261" i="1"/>
  <c r="E261" i="1"/>
  <c r="AW260" i="1"/>
  <c r="AV260" i="1"/>
  <c r="Z260" i="1"/>
  <c r="O260" i="1"/>
  <c r="AW259" i="1"/>
  <c r="AV259" i="1"/>
  <c r="Z259" i="1"/>
  <c r="O259" i="1"/>
  <c r="AW258" i="1"/>
  <c r="AV258" i="1"/>
  <c r="Z258" i="1"/>
  <c r="O258" i="1"/>
  <c r="AW257" i="1"/>
  <c r="AV257" i="1"/>
  <c r="Z257" i="1"/>
  <c r="O257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Y255" i="1"/>
  <c r="X255" i="1"/>
  <c r="W255" i="1"/>
  <c r="V255" i="1"/>
  <c r="U255" i="1"/>
  <c r="T255" i="1"/>
  <c r="S255" i="1"/>
  <c r="R255" i="1"/>
  <c r="Q255" i="1"/>
  <c r="P255" i="1"/>
  <c r="N255" i="1"/>
  <c r="M255" i="1"/>
  <c r="L255" i="1"/>
  <c r="K255" i="1"/>
  <c r="J255" i="1"/>
  <c r="I255" i="1"/>
  <c r="H255" i="1"/>
  <c r="G255" i="1"/>
  <c r="F255" i="1"/>
  <c r="E255" i="1"/>
  <c r="AW254" i="1"/>
  <c r="AV254" i="1"/>
  <c r="Z254" i="1"/>
  <c r="O254" i="1"/>
  <c r="AW253" i="1"/>
  <c r="AV253" i="1"/>
  <c r="Z253" i="1"/>
  <c r="O253" i="1"/>
  <c r="AW252" i="1"/>
  <c r="AV252" i="1"/>
  <c r="Z252" i="1"/>
  <c r="O252" i="1"/>
  <c r="AW251" i="1"/>
  <c r="AV251" i="1"/>
  <c r="Z251" i="1"/>
  <c r="O251" i="1"/>
  <c r="AW250" i="1"/>
  <c r="AV250" i="1"/>
  <c r="Z250" i="1"/>
  <c r="O250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Y248" i="1"/>
  <c r="X248" i="1"/>
  <c r="W248" i="1"/>
  <c r="V248" i="1"/>
  <c r="U248" i="1"/>
  <c r="T248" i="1"/>
  <c r="S248" i="1"/>
  <c r="R248" i="1"/>
  <c r="Q248" i="1"/>
  <c r="P248" i="1"/>
  <c r="N248" i="1"/>
  <c r="M248" i="1"/>
  <c r="L248" i="1"/>
  <c r="K248" i="1"/>
  <c r="J248" i="1"/>
  <c r="I248" i="1"/>
  <c r="H248" i="1"/>
  <c r="G248" i="1"/>
  <c r="F248" i="1"/>
  <c r="E248" i="1"/>
  <c r="AW247" i="1"/>
  <c r="AV247" i="1"/>
  <c r="Z247" i="1"/>
  <c r="O247" i="1"/>
  <c r="AW246" i="1"/>
  <c r="AV246" i="1"/>
  <c r="Z246" i="1"/>
  <c r="O246" i="1"/>
  <c r="AW245" i="1"/>
  <c r="AV245" i="1"/>
  <c r="Z245" i="1"/>
  <c r="O245" i="1"/>
  <c r="AW244" i="1"/>
  <c r="AV244" i="1"/>
  <c r="Z244" i="1"/>
  <c r="O244" i="1"/>
  <c r="AW243" i="1"/>
  <c r="AW249" i="1" s="1"/>
  <c r="AV243" i="1"/>
  <c r="AV249" i="1" s="1"/>
  <c r="Z243" i="1"/>
  <c r="Z249" i="1" s="1"/>
  <c r="O243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Y241" i="1"/>
  <c r="X241" i="1"/>
  <c r="W241" i="1"/>
  <c r="V241" i="1"/>
  <c r="U241" i="1"/>
  <c r="T241" i="1"/>
  <c r="S241" i="1"/>
  <c r="R241" i="1"/>
  <c r="Q241" i="1"/>
  <c r="P241" i="1"/>
  <c r="N241" i="1"/>
  <c r="M241" i="1"/>
  <c r="L241" i="1"/>
  <c r="K241" i="1"/>
  <c r="J241" i="1"/>
  <c r="I241" i="1"/>
  <c r="H241" i="1"/>
  <c r="G241" i="1"/>
  <c r="F241" i="1"/>
  <c r="E241" i="1"/>
  <c r="AW240" i="1"/>
  <c r="AV240" i="1"/>
  <c r="Z240" i="1"/>
  <c r="O240" i="1"/>
  <c r="AW239" i="1"/>
  <c r="AV239" i="1"/>
  <c r="Z239" i="1"/>
  <c r="O239" i="1"/>
  <c r="AW238" i="1"/>
  <c r="AV238" i="1"/>
  <c r="Z238" i="1"/>
  <c r="O238" i="1"/>
  <c r="AW237" i="1"/>
  <c r="AW242" i="1" s="1"/>
  <c r="AV237" i="1"/>
  <c r="Z237" i="1"/>
  <c r="O237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Y235" i="1"/>
  <c r="X235" i="1"/>
  <c r="W235" i="1"/>
  <c r="V235" i="1"/>
  <c r="U235" i="1"/>
  <c r="T235" i="1"/>
  <c r="S235" i="1"/>
  <c r="R235" i="1"/>
  <c r="Q235" i="1"/>
  <c r="P235" i="1"/>
  <c r="N235" i="1"/>
  <c r="M235" i="1"/>
  <c r="L235" i="1"/>
  <c r="K235" i="1"/>
  <c r="J235" i="1"/>
  <c r="I235" i="1"/>
  <c r="H235" i="1"/>
  <c r="G235" i="1"/>
  <c r="F235" i="1"/>
  <c r="E235" i="1"/>
  <c r="AW234" i="1"/>
  <c r="AV234" i="1"/>
  <c r="Z234" i="1"/>
  <c r="O234" i="1"/>
  <c r="AW233" i="1"/>
  <c r="AV233" i="1"/>
  <c r="Z233" i="1"/>
  <c r="O233" i="1"/>
  <c r="AW232" i="1"/>
  <c r="AV232" i="1"/>
  <c r="Z232" i="1"/>
  <c r="O232" i="1"/>
  <c r="AW231" i="1"/>
  <c r="AV231" i="1"/>
  <c r="AV236" i="1" s="1"/>
  <c r="Z231" i="1"/>
  <c r="O231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Y229" i="1"/>
  <c r="X229" i="1"/>
  <c r="W229" i="1"/>
  <c r="V229" i="1"/>
  <c r="U229" i="1"/>
  <c r="T229" i="1"/>
  <c r="S229" i="1"/>
  <c r="R229" i="1"/>
  <c r="Q229" i="1"/>
  <c r="P229" i="1"/>
  <c r="N229" i="1"/>
  <c r="M229" i="1"/>
  <c r="L229" i="1"/>
  <c r="K229" i="1"/>
  <c r="J229" i="1"/>
  <c r="I229" i="1"/>
  <c r="H229" i="1"/>
  <c r="G229" i="1"/>
  <c r="F229" i="1"/>
  <c r="E229" i="1"/>
  <c r="AW228" i="1"/>
  <c r="AV228" i="1"/>
  <c r="Z228" i="1"/>
  <c r="O228" i="1"/>
  <c r="AW227" i="1"/>
  <c r="AV227" i="1"/>
  <c r="Z227" i="1"/>
  <c r="O227" i="1"/>
  <c r="AW226" i="1"/>
  <c r="AV226" i="1"/>
  <c r="Z226" i="1"/>
  <c r="O226" i="1"/>
  <c r="AW225" i="1"/>
  <c r="AV225" i="1"/>
  <c r="Z225" i="1"/>
  <c r="O225" i="1"/>
  <c r="AU223" i="1"/>
  <c r="AT223" i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Y223" i="1"/>
  <c r="X223" i="1"/>
  <c r="W223" i="1"/>
  <c r="V223" i="1"/>
  <c r="U223" i="1"/>
  <c r="T223" i="1"/>
  <c r="S223" i="1"/>
  <c r="R223" i="1"/>
  <c r="Q223" i="1"/>
  <c r="P223" i="1"/>
  <c r="N223" i="1"/>
  <c r="M223" i="1"/>
  <c r="L223" i="1"/>
  <c r="K223" i="1"/>
  <c r="J223" i="1"/>
  <c r="I223" i="1"/>
  <c r="H223" i="1"/>
  <c r="G223" i="1"/>
  <c r="F223" i="1"/>
  <c r="E223" i="1"/>
  <c r="AW222" i="1"/>
  <c r="AV222" i="1"/>
  <c r="Z222" i="1"/>
  <c r="O222" i="1"/>
  <c r="AW221" i="1"/>
  <c r="AV221" i="1"/>
  <c r="Z221" i="1"/>
  <c r="O221" i="1"/>
  <c r="AW220" i="1"/>
  <c r="AV220" i="1"/>
  <c r="Z220" i="1"/>
  <c r="O220" i="1"/>
  <c r="AW219" i="1"/>
  <c r="AV219" i="1"/>
  <c r="Z219" i="1"/>
  <c r="O219" i="1"/>
  <c r="AU217" i="1"/>
  <c r="AT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Y217" i="1"/>
  <c r="X217" i="1"/>
  <c r="W217" i="1"/>
  <c r="V217" i="1"/>
  <c r="U217" i="1"/>
  <c r="T217" i="1"/>
  <c r="S217" i="1"/>
  <c r="R217" i="1"/>
  <c r="Q217" i="1"/>
  <c r="P217" i="1"/>
  <c r="N217" i="1"/>
  <c r="M217" i="1"/>
  <c r="L217" i="1"/>
  <c r="K217" i="1"/>
  <c r="J217" i="1"/>
  <c r="I217" i="1"/>
  <c r="H217" i="1"/>
  <c r="G217" i="1"/>
  <c r="F217" i="1"/>
  <c r="E217" i="1"/>
  <c r="AW216" i="1"/>
  <c r="Z216" i="1"/>
  <c r="O216" i="1"/>
  <c r="AW215" i="1"/>
  <c r="Z215" i="1"/>
  <c r="O215" i="1"/>
  <c r="AW214" i="1"/>
  <c r="Z214" i="1"/>
  <c r="O214" i="1"/>
  <c r="AW213" i="1"/>
  <c r="Z213" i="1"/>
  <c r="O213" i="1"/>
  <c r="AW212" i="1"/>
  <c r="Z212" i="1"/>
  <c r="O212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Y210" i="1"/>
  <c r="X210" i="1"/>
  <c r="W210" i="1"/>
  <c r="V210" i="1"/>
  <c r="U210" i="1"/>
  <c r="T210" i="1"/>
  <c r="S210" i="1"/>
  <c r="R210" i="1"/>
  <c r="Q210" i="1"/>
  <c r="P210" i="1"/>
  <c r="N210" i="1"/>
  <c r="M210" i="1"/>
  <c r="L210" i="1"/>
  <c r="K210" i="1"/>
  <c r="J210" i="1"/>
  <c r="I210" i="1"/>
  <c r="H210" i="1"/>
  <c r="G210" i="1"/>
  <c r="F210" i="1"/>
  <c r="E210" i="1"/>
  <c r="AW209" i="1"/>
  <c r="Z209" i="1"/>
  <c r="O209" i="1"/>
  <c r="AW208" i="1"/>
  <c r="Z208" i="1"/>
  <c r="O208" i="1"/>
  <c r="AW207" i="1"/>
  <c r="Z207" i="1"/>
  <c r="O207" i="1"/>
  <c r="AW206" i="1"/>
  <c r="Z206" i="1"/>
  <c r="O206" i="1"/>
  <c r="AW205" i="1"/>
  <c r="Z205" i="1"/>
  <c r="O205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Y203" i="1"/>
  <c r="X203" i="1"/>
  <c r="W203" i="1"/>
  <c r="V203" i="1"/>
  <c r="U203" i="1"/>
  <c r="T203" i="1"/>
  <c r="S203" i="1"/>
  <c r="R203" i="1"/>
  <c r="Q203" i="1"/>
  <c r="P203" i="1"/>
  <c r="N203" i="1"/>
  <c r="M203" i="1"/>
  <c r="L203" i="1"/>
  <c r="K203" i="1"/>
  <c r="J203" i="1"/>
  <c r="I203" i="1"/>
  <c r="H203" i="1"/>
  <c r="G203" i="1"/>
  <c r="F203" i="1"/>
  <c r="E203" i="1"/>
  <c r="AW202" i="1"/>
  <c r="AV202" i="1"/>
  <c r="Z202" i="1"/>
  <c r="O202" i="1"/>
  <c r="AW201" i="1"/>
  <c r="AV201" i="1"/>
  <c r="Z201" i="1"/>
  <c r="O201" i="1"/>
  <c r="AW200" i="1"/>
  <c r="AV200" i="1"/>
  <c r="Z200" i="1"/>
  <c r="O200" i="1"/>
  <c r="AW199" i="1"/>
  <c r="AV199" i="1"/>
  <c r="Z199" i="1"/>
  <c r="O199" i="1"/>
  <c r="AU197" i="1"/>
  <c r="AT197" i="1"/>
  <c r="AS197" i="1"/>
  <c r="AR197" i="1"/>
  <c r="AQ197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Y197" i="1"/>
  <c r="X197" i="1"/>
  <c r="W197" i="1"/>
  <c r="V197" i="1"/>
  <c r="U197" i="1"/>
  <c r="T197" i="1"/>
  <c r="S197" i="1"/>
  <c r="R197" i="1"/>
  <c r="Q197" i="1"/>
  <c r="P197" i="1"/>
  <c r="N197" i="1"/>
  <c r="M197" i="1"/>
  <c r="L197" i="1"/>
  <c r="K197" i="1"/>
  <c r="J197" i="1"/>
  <c r="I197" i="1"/>
  <c r="H197" i="1"/>
  <c r="G197" i="1"/>
  <c r="F197" i="1"/>
  <c r="E197" i="1"/>
  <c r="AW196" i="1"/>
  <c r="AV196" i="1"/>
  <c r="Z196" i="1"/>
  <c r="O196" i="1"/>
  <c r="AW195" i="1"/>
  <c r="AV195" i="1"/>
  <c r="Z195" i="1"/>
  <c r="O195" i="1"/>
  <c r="AW194" i="1"/>
  <c r="AV194" i="1"/>
  <c r="Z194" i="1"/>
  <c r="O194" i="1"/>
  <c r="AW193" i="1"/>
  <c r="AV193" i="1"/>
  <c r="Z193" i="1"/>
  <c r="O193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Y191" i="1"/>
  <c r="X191" i="1"/>
  <c r="W191" i="1"/>
  <c r="V191" i="1"/>
  <c r="U191" i="1"/>
  <c r="T191" i="1"/>
  <c r="S191" i="1"/>
  <c r="R191" i="1"/>
  <c r="Q191" i="1"/>
  <c r="P191" i="1"/>
  <c r="N191" i="1"/>
  <c r="M191" i="1"/>
  <c r="L191" i="1"/>
  <c r="K191" i="1"/>
  <c r="J191" i="1"/>
  <c r="I191" i="1"/>
  <c r="H191" i="1"/>
  <c r="G191" i="1"/>
  <c r="F191" i="1"/>
  <c r="E191" i="1"/>
  <c r="AW190" i="1"/>
  <c r="AV190" i="1"/>
  <c r="Z190" i="1"/>
  <c r="O190" i="1"/>
  <c r="AW189" i="1"/>
  <c r="AV189" i="1"/>
  <c r="Z189" i="1"/>
  <c r="O189" i="1"/>
  <c r="AW188" i="1"/>
  <c r="AV188" i="1"/>
  <c r="Z188" i="1"/>
  <c r="O188" i="1"/>
  <c r="AW187" i="1"/>
  <c r="Z187" i="1"/>
  <c r="O187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Y185" i="1"/>
  <c r="X185" i="1"/>
  <c r="W185" i="1"/>
  <c r="V185" i="1"/>
  <c r="U185" i="1"/>
  <c r="T185" i="1"/>
  <c r="S185" i="1"/>
  <c r="R185" i="1"/>
  <c r="Q185" i="1"/>
  <c r="P185" i="1"/>
  <c r="N185" i="1"/>
  <c r="M185" i="1"/>
  <c r="L185" i="1"/>
  <c r="K185" i="1"/>
  <c r="J185" i="1"/>
  <c r="I185" i="1"/>
  <c r="H185" i="1"/>
  <c r="G185" i="1"/>
  <c r="F185" i="1"/>
  <c r="E185" i="1"/>
  <c r="AW184" i="1"/>
  <c r="AV184" i="1"/>
  <c r="Z184" i="1"/>
  <c r="O184" i="1"/>
  <c r="AW183" i="1"/>
  <c r="AV183" i="1"/>
  <c r="Z183" i="1"/>
  <c r="O183" i="1"/>
  <c r="AW182" i="1"/>
  <c r="AV182" i="1"/>
  <c r="Z182" i="1"/>
  <c r="O182" i="1"/>
  <c r="AW181" i="1"/>
  <c r="AV181" i="1"/>
  <c r="Z181" i="1"/>
  <c r="Z186" i="1" s="1"/>
  <c r="O181" i="1"/>
  <c r="O186" i="1" s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Y179" i="1"/>
  <c r="X179" i="1"/>
  <c r="W179" i="1"/>
  <c r="V179" i="1"/>
  <c r="U179" i="1"/>
  <c r="T179" i="1"/>
  <c r="S179" i="1"/>
  <c r="R179" i="1"/>
  <c r="Q179" i="1"/>
  <c r="P179" i="1"/>
  <c r="N179" i="1"/>
  <c r="M179" i="1"/>
  <c r="L179" i="1"/>
  <c r="K179" i="1"/>
  <c r="J179" i="1"/>
  <c r="I179" i="1"/>
  <c r="H179" i="1"/>
  <c r="G179" i="1"/>
  <c r="F179" i="1"/>
  <c r="E179" i="1"/>
  <c r="AW178" i="1"/>
  <c r="AV178" i="1"/>
  <c r="Z178" i="1"/>
  <c r="O178" i="1"/>
  <c r="AW177" i="1"/>
  <c r="AV177" i="1"/>
  <c r="Z177" i="1"/>
  <c r="O177" i="1"/>
  <c r="AW176" i="1"/>
  <c r="AV176" i="1"/>
  <c r="Z176" i="1"/>
  <c r="O176" i="1"/>
  <c r="AW175" i="1"/>
  <c r="AV175" i="1"/>
  <c r="AV180" i="1" s="1"/>
  <c r="Z175" i="1"/>
  <c r="O175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Y173" i="1"/>
  <c r="X173" i="1"/>
  <c r="W173" i="1"/>
  <c r="V173" i="1"/>
  <c r="U173" i="1"/>
  <c r="T173" i="1"/>
  <c r="S173" i="1"/>
  <c r="R173" i="1"/>
  <c r="Q173" i="1"/>
  <c r="P173" i="1"/>
  <c r="N173" i="1"/>
  <c r="M173" i="1"/>
  <c r="L173" i="1"/>
  <c r="K173" i="1"/>
  <c r="J173" i="1"/>
  <c r="I173" i="1"/>
  <c r="H173" i="1"/>
  <c r="G173" i="1"/>
  <c r="F173" i="1"/>
  <c r="E173" i="1"/>
  <c r="AW172" i="1"/>
  <c r="AV172" i="1"/>
  <c r="Z172" i="1"/>
  <c r="O172" i="1"/>
  <c r="AW171" i="1"/>
  <c r="AV171" i="1"/>
  <c r="Z171" i="1"/>
  <c r="O171" i="1"/>
  <c r="AW170" i="1"/>
  <c r="AV170" i="1"/>
  <c r="Z170" i="1"/>
  <c r="O170" i="1"/>
  <c r="AW169" i="1"/>
  <c r="AV169" i="1"/>
  <c r="Z169" i="1"/>
  <c r="O169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Y167" i="1"/>
  <c r="X167" i="1"/>
  <c r="W167" i="1"/>
  <c r="V167" i="1"/>
  <c r="U167" i="1"/>
  <c r="T167" i="1"/>
  <c r="S167" i="1"/>
  <c r="R167" i="1"/>
  <c r="Q167" i="1"/>
  <c r="P167" i="1"/>
  <c r="N167" i="1"/>
  <c r="M167" i="1"/>
  <c r="L167" i="1"/>
  <c r="K167" i="1"/>
  <c r="J167" i="1"/>
  <c r="I167" i="1"/>
  <c r="H167" i="1"/>
  <c r="G167" i="1"/>
  <c r="F167" i="1"/>
  <c r="E167" i="1"/>
  <c r="AW166" i="1"/>
  <c r="AV166" i="1"/>
  <c r="Z166" i="1"/>
  <c r="O166" i="1"/>
  <c r="AW165" i="1"/>
  <c r="AV165" i="1"/>
  <c r="Z165" i="1"/>
  <c r="O165" i="1"/>
  <c r="AW164" i="1"/>
  <c r="AV164" i="1"/>
  <c r="Z164" i="1"/>
  <c r="O164" i="1"/>
  <c r="AW163" i="1"/>
  <c r="AV163" i="1"/>
  <c r="Z163" i="1"/>
  <c r="O163" i="1"/>
  <c r="AW162" i="1"/>
  <c r="AV162" i="1"/>
  <c r="Z162" i="1"/>
  <c r="Z168" i="1" s="1"/>
  <c r="O162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Y160" i="1"/>
  <c r="X160" i="1"/>
  <c r="W160" i="1"/>
  <c r="V160" i="1"/>
  <c r="U160" i="1"/>
  <c r="T160" i="1"/>
  <c r="S160" i="1"/>
  <c r="R160" i="1"/>
  <c r="Q160" i="1"/>
  <c r="P160" i="1"/>
  <c r="N160" i="1"/>
  <c r="M160" i="1"/>
  <c r="L160" i="1"/>
  <c r="K160" i="1"/>
  <c r="J160" i="1"/>
  <c r="I160" i="1"/>
  <c r="H160" i="1"/>
  <c r="G160" i="1"/>
  <c r="F160" i="1"/>
  <c r="E160" i="1"/>
  <c r="AW159" i="1"/>
  <c r="AV159" i="1"/>
  <c r="Z159" i="1"/>
  <c r="O159" i="1"/>
  <c r="AW158" i="1"/>
  <c r="AV158" i="1"/>
  <c r="Z158" i="1"/>
  <c r="O158" i="1"/>
  <c r="AW157" i="1"/>
  <c r="AV157" i="1"/>
  <c r="Z157" i="1"/>
  <c r="O157" i="1"/>
  <c r="AW156" i="1"/>
  <c r="AV156" i="1"/>
  <c r="Z156" i="1"/>
  <c r="O156" i="1"/>
  <c r="AW155" i="1"/>
  <c r="AW161" i="1" s="1"/>
  <c r="AV155" i="1"/>
  <c r="Z155" i="1"/>
  <c r="O155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Y153" i="1"/>
  <c r="X153" i="1"/>
  <c r="W153" i="1"/>
  <c r="V153" i="1"/>
  <c r="U153" i="1"/>
  <c r="T153" i="1"/>
  <c r="S153" i="1"/>
  <c r="R153" i="1"/>
  <c r="Q153" i="1"/>
  <c r="P153" i="1"/>
  <c r="N153" i="1"/>
  <c r="M153" i="1"/>
  <c r="L153" i="1"/>
  <c r="K153" i="1"/>
  <c r="J153" i="1"/>
  <c r="I153" i="1"/>
  <c r="H153" i="1"/>
  <c r="G153" i="1"/>
  <c r="F153" i="1"/>
  <c r="E153" i="1"/>
  <c r="AW152" i="1"/>
  <c r="AV152" i="1"/>
  <c r="Z152" i="1"/>
  <c r="O152" i="1"/>
  <c r="AW151" i="1"/>
  <c r="AV151" i="1"/>
  <c r="Z151" i="1"/>
  <c r="O151" i="1"/>
  <c r="AW150" i="1"/>
  <c r="AV150" i="1"/>
  <c r="Z150" i="1"/>
  <c r="O150" i="1"/>
  <c r="AW149" i="1"/>
  <c r="AV149" i="1"/>
  <c r="Z149" i="1"/>
  <c r="O149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AW146" i="1"/>
  <c r="AV146" i="1"/>
  <c r="AW145" i="1"/>
  <c r="AV145" i="1"/>
  <c r="AW144" i="1"/>
  <c r="AV144" i="1"/>
  <c r="AW143" i="1"/>
  <c r="AV143" i="1"/>
  <c r="AW282" i="1" l="1"/>
  <c r="Z154" i="1"/>
  <c r="Z224" i="1"/>
  <c r="O230" i="1"/>
  <c r="O256" i="1"/>
  <c r="AV268" i="1"/>
  <c r="Z275" i="1"/>
  <c r="AW204" i="1"/>
  <c r="Z230" i="1"/>
  <c r="AW268" i="1"/>
  <c r="AV275" i="1"/>
  <c r="O224" i="1"/>
  <c r="O275" i="1"/>
  <c r="O174" i="1"/>
  <c r="AW275" i="1"/>
  <c r="Z211" i="1"/>
  <c r="Z218" i="1"/>
  <c r="O192" i="1"/>
  <c r="AW211" i="1"/>
  <c r="AW218" i="1"/>
  <c r="O236" i="1"/>
  <c r="AV168" i="1"/>
  <c r="AW180" i="1"/>
  <c r="AV186" i="1"/>
  <c r="AV192" i="1"/>
  <c r="O198" i="1"/>
  <c r="AV198" i="1"/>
  <c r="O204" i="1"/>
  <c r="AV224" i="1"/>
  <c r="O242" i="1"/>
  <c r="Z256" i="1"/>
  <c r="AW148" i="1"/>
  <c r="AW154" i="1"/>
  <c r="O161" i="1"/>
  <c r="AW168" i="1"/>
  <c r="Z174" i="1"/>
  <c r="AV174" i="1"/>
  <c r="O180" i="1"/>
  <c r="AW186" i="1"/>
  <c r="Z192" i="1"/>
  <c r="Z198" i="1"/>
  <c r="AW198" i="1"/>
  <c r="Z204" i="1"/>
  <c r="AW224" i="1"/>
  <c r="AV230" i="1"/>
  <c r="Z236" i="1"/>
  <c r="AW236" i="1"/>
  <c r="Z242" i="1"/>
  <c r="AV256" i="1"/>
  <c r="O262" i="1"/>
  <c r="AV262" i="1"/>
  <c r="O268" i="1"/>
  <c r="O154" i="1"/>
  <c r="Z161" i="1"/>
  <c r="AV161" i="1"/>
  <c r="O168" i="1"/>
  <c r="AW174" i="1"/>
  <c r="Z180" i="1"/>
  <c r="AW192" i="1"/>
  <c r="AV204" i="1"/>
  <c r="O211" i="1"/>
  <c r="O218" i="1"/>
  <c r="AW230" i="1"/>
  <c r="AV242" i="1"/>
  <c r="O249" i="1"/>
  <c r="AW256" i="1"/>
  <c r="Z262" i="1"/>
  <c r="AW262" i="1"/>
  <c r="Z268" i="1"/>
  <c r="AV148" i="1"/>
  <c r="AV154" i="1"/>
  <c r="AX258" i="1"/>
  <c r="Z241" i="1"/>
  <c r="AX238" i="1"/>
  <c r="AX200" i="1"/>
  <c r="AX169" i="1"/>
  <c r="AX190" i="1"/>
  <c r="AV217" i="1"/>
  <c r="O255" i="1"/>
  <c r="AX178" i="1"/>
  <c r="AX234" i="1"/>
  <c r="AX157" i="1"/>
  <c r="AX177" i="1"/>
  <c r="AX202" i="1"/>
  <c r="AX253" i="1"/>
  <c r="Z160" i="1"/>
  <c r="AX181" i="1"/>
  <c r="AX183" i="1"/>
  <c r="AW191" i="1"/>
  <c r="AX195" i="1"/>
  <c r="AX221" i="1"/>
  <c r="AX250" i="1"/>
  <c r="AV255" i="1"/>
  <c r="AV267" i="1"/>
  <c r="AX271" i="1"/>
  <c r="AX170" i="1"/>
  <c r="AX222" i="1"/>
  <c r="AX228" i="1"/>
  <c r="AX244" i="1"/>
  <c r="AX259" i="1"/>
  <c r="AX260" i="1"/>
  <c r="AX149" i="1"/>
  <c r="AX152" i="1"/>
  <c r="AX156" i="1"/>
  <c r="AX158" i="1"/>
  <c r="AX164" i="1"/>
  <c r="AX171" i="1"/>
  <c r="AX172" i="1"/>
  <c r="AX182" i="1"/>
  <c r="AX188" i="1"/>
  <c r="AX199" i="1"/>
  <c r="AX201" i="1"/>
  <c r="AX214" i="1"/>
  <c r="AX215" i="1"/>
  <c r="AX226" i="1"/>
  <c r="AX175" i="1"/>
  <c r="AX176" i="1"/>
  <c r="AX189" i="1"/>
  <c r="Z217" i="1"/>
  <c r="AX220" i="1"/>
  <c r="AX227" i="1"/>
  <c r="AX150" i="1"/>
  <c r="AX159" i="1"/>
  <c r="AX163" i="1"/>
  <c r="AX165" i="1"/>
  <c r="AX166" i="1"/>
  <c r="AX213" i="1"/>
  <c r="AX184" i="1"/>
  <c r="AX206" i="1"/>
  <c r="AX207" i="1"/>
  <c r="AX208" i="1"/>
  <c r="AX209" i="1"/>
  <c r="AX233" i="1"/>
  <c r="AX245" i="1"/>
  <c r="AX254" i="1"/>
  <c r="Z267" i="1"/>
  <c r="AX264" i="1"/>
  <c r="AX265" i="1"/>
  <c r="AX278" i="1"/>
  <c r="AX279" i="1"/>
  <c r="AX280" i="1"/>
  <c r="AX240" i="1"/>
  <c r="AX266" i="1"/>
  <c r="AX273" i="1"/>
  <c r="AX239" i="1"/>
  <c r="AX247" i="1"/>
  <c r="AX252" i="1"/>
  <c r="AX251" i="1"/>
  <c r="AX277" i="1"/>
  <c r="AX146" i="1"/>
  <c r="AX145" i="1"/>
  <c r="AV147" i="1"/>
  <c r="AX144" i="1"/>
  <c r="AX155" i="1"/>
  <c r="O160" i="1"/>
  <c r="AW160" i="1"/>
  <c r="Z167" i="1"/>
  <c r="AX143" i="1"/>
  <c r="AW147" i="1"/>
  <c r="AV153" i="1"/>
  <c r="AX162" i="1"/>
  <c r="O167" i="1"/>
  <c r="AW167" i="1"/>
  <c r="Z153" i="1"/>
  <c r="AV160" i="1"/>
  <c r="AX151" i="1"/>
  <c r="O153" i="1"/>
  <c r="AW153" i="1"/>
  <c r="AV167" i="1"/>
  <c r="O173" i="1"/>
  <c r="AW173" i="1"/>
  <c r="Z179" i="1"/>
  <c r="AV185" i="1"/>
  <c r="O191" i="1"/>
  <c r="AX196" i="1"/>
  <c r="O179" i="1"/>
  <c r="AW179" i="1"/>
  <c r="Z185" i="1"/>
  <c r="O197" i="1"/>
  <c r="AW197" i="1"/>
  <c r="AX193" i="1"/>
  <c r="Z197" i="1"/>
  <c r="AV173" i="1"/>
  <c r="O185" i="1"/>
  <c r="AW185" i="1"/>
  <c r="AX187" i="1"/>
  <c r="AV191" i="1"/>
  <c r="Z173" i="1"/>
  <c r="AV179" i="1"/>
  <c r="Z191" i="1"/>
  <c r="AV197" i="1"/>
  <c r="AX194" i="1"/>
  <c r="O203" i="1"/>
  <c r="AW203" i="1"/>
  <c r="AX205" i="1"/>
  <c r="O210" i="1"/>
  <c r="AW210" i="1"/>
  <c r="AX216" i="1"/>
  <c r="Z223" i="1"/>
  <c r="AW217" i="1"/>
  <c r="AX212" i="1"/>
  <c r="AV203" i="1"/>
  <c r="AV210" i="1"/>
  <c r="O217" i="1"/>
  <c r="Z203" i="1"/>
  <c r="Z210" i="1"/>
  <c r="AW223" i="1"/>
  <c r="AX219" i="1"/>
  <c r="AV223" i="1"/>
  <c r="Z229" i="1"/>
  <c r="O235" i="1"/>
  <c r="Z235" i="1"/>
  <c r="AW235" i="1"/>
  <c r="AX231" i="1"/>
  <c r="AX232" i="1"/>
  <c r="O223" i="1"/>
  <c r="O229" i="1"/>
  <c r="AV229" i="1"/>
  <c r="AV235" i="1"/>
  <c r="AW229" i="1"/>
  <c r="AX225" i="1"/>
  <c r="AV241" i="1"/>
  <c r="Z248" i="1"/>
  <c r="AV248" i="1"/>
  <c r="AW248" i="1"/>
  <c r="AX243" i="1"/>
  <c r="O248" i="1"/>
  <c r="AX246" i="1"/>
  <c r="O241" i="1"/>
  <c r="AW241" i="1"/>
  <c r="AX237" i="1"/>
  <c r="Z255" i="1"/>
  <c r="AW255" i="1"/>
  <c r="Z261" i="1"/>
  <c r="AX257" i="1"/>
  <c r="O261" i="1"/>
  <c r="AV261" i="1"/>
  <c r="AW261" i="1"/>
  <c r="O267" i="1"/>
  <c r="AW267" i="1"/>
  <c r="AX263" i="1"/>
  <c r="AW274" i="1"/>
  <c r="AX269" i="1"/>
  <c r="AX272" i="1"/>
  <c r="O274" i="1"/>
  <c r="AV274" i="1"/>
  <c r="AX270" i="1"/>
  <c r="Z274" i="1"/>
  <c r="O281" i="1"/>
  <c r="Z281" i="1"/>
  <c r="AV281" i="1"/>
  <c r="AX276" i="1"/>
  <c r="AW281" i="1"/>
  <c r="AX192" i="1" l="1"/>
  <c r="AX236" i="1"/>
  <c r="AX148" i="1"/>
  <c r="AX161" i="1"/>
  <c r="AX282" i="1"/>
  <c r="AX268" i="1"/>
  <c r="AX242" i="1"/>
  <c r="AX224" i="1"/>
  <c r="AX174" i="1"/>
  <c r="AX275" i="1"/>
  <c r="AX249" i="1"/>
  <c r="AX230" i="1"/>
  <c r="AX168" i="1"/>
  <c r="AX256" i="1"/>
  <c r="AX198" i="1"/>
  <c r="AX262" i="1"/>
  <c r="AX204" i="1"/>
  <c r="AX218" i="1"/>
  <c r="AX211" i="1"/>
  <c r="AX180" i="1"/>
  <c r="AX154" i="1"/>
  <c r="AX186" i="1"/>
  <c r="AX203" i="1"/>
  <c r="AX179" i="1"/>
  <c r="AX173" i="1"/>
  <c r="AX255" i="1"/>
  <c r="AX185" i="1"/>
  <c r="AX248" i="1"/>
  <c r="AX235" i="1"/>
  <c r="AX167" i="1"/>
  <c r="AX147" i="1"/>
  <c r="AX281" i="1"/>
  <c r="AX274" i="1"/>
  <c r="AX267" i="1"/>
  <c r="AX191" i="1"/>
  <c r="AX153" i="1"/>
  <c r="AX241" i="1"/>
  <c r="AX229" i="1"/>
  <c r="AX217" i="1"/>
  <c r="AX160" i="1"/>
  <c r="AX261" i="1"/>
  <c r="AX223" i="1"/>
  <c r="AX210" i="1"/>
  <c r="AX197" i="1"/>
  <c r="AA133" i="1" l="1"/>
  <c r="AB133" i="1"/>
  <c r="AC133" i="1"/>
  <c r="AD133" i="1"/>
  <c r="AE133" i="1"/>
  <c r="AU126" i="1" l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Y126" i="1"/>
  <c r="X126" i="1"/>
  <c r="W126" i="1"/>
  <c r="V126" i="1"/>
  <c r="U126" i="1"/>
  <c r="T126" i="1"/>
  <c r="S126" i="1"/>
  <c r="R126" i="1"/>
  <c r="Q126" i="1"/>
  <c r="P126" i="1"/>
  <c r="N126" i="1"/>
  <c r="M126" i="1"/>
  <c r="L126" i="1"/>
  <c r="K126" i="1"/>
  <c r="J126" i="1"/>
  <c r="I126" i="1"/>
  <c r="H126" i="1"/>
  <c r="G126" i="1"/>
  <c r="F126" i="1"/>
  <c r="E126" i="1"/>
  <c r="AW125" i="1"/>
  <c r="AV125" i="1"/>
  <c r="Z125" i="1"/>
  <c r="O125" i="1"/>
  <c r="AW124" i="1"/>
  <c r="AV124" i="1"/>
  <c r="Z124" i="1"/>
  <c r="O124" i="1"/>
  <c r="AW123" i="1"/>
  <c r="AV123" i="1"/>
  <c r="Z123" i="1"/>
  <c r="O123" i="1"/>
  <c r="AW122" i="1"/>
  <c r="AV122" i="1"/>
  <c r="Z122" i="1"/>
  <c r="O122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Y120" i="1"/>
  <c r="X120" i="1"/>
  <c r="W120" i="1"/>
  <c r="V120" i="1"/>
  <c r="U120" i="1"/>
  <c r="T120" i="1"/>
  <c r="S120" i="1"/>
  <c r="R120" i="1"/>
  <c r="Q120" i="1"/>
  <c r="P120" i="1"/>
  <c r="N120" i="1"/>
  <c r="M120" i="1"/>
  <c r="L120" i="1"/>
  <c r="K120" i="1"/>
  <c r="J120" i="1"/>
  <c r="I120" i="1"/>
  <c r="H120" i="1"/>
  <c r="G120" i="1"/>
  <c r="F120" i="1"/>
  <c r="E120" i="1"/>
  <c r="AW119" i="1"/>
  <c r="AV119" i="1"/>
  <c r="Z119" i="1"/>
  <c r="O119" i="1"/>
  <c r="AW118" i="1"/>
  <c r="AV118" i="1"/>
  <c r="Z118" i="1"/>
  <c r="O118" i="1"/>
  <c r="AW117" i="1"/>
  <c r="AV117" i="1"/>
  <c r="Z117" i="1"/>
  <c r="O117" i="1"/>
  <c r="AW116" i="1"/>
  <c r="AV116" i="1"/>
  <c r="Z116" i="1"/>
  <c r="O116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Y140" i="1"/>
  <c r="X140" i="1"/>
  <c r="W140" i="1"/>
  <c r="V140" i="1"/>
  <c r="U140" i="1"/>
  <c r="T140" i="1"/>
  <c r="S140" i="1"/>
  <c r="R140" i="1"/>
  <c r="Q140" i="1"/>
  <c r="P140" i="1"/>
  <c r="N140" i="1"/>
  <c r="M140" i="1"/>
  <c r="L140" i="1"/>
  <c r="K140" i="1"/>
  <c r="J140" i="1"/>
  <c r="I140" i="1"/>
  <c r="H140" i="1"/>
  <c r="G140" i="1"/>
  <c r="F140" i="1"/>
  <c r="E140" i="1"/>
  <c r="AW139" i="1"/>
  <c r="AV139" i="1"/>
  <c r="Z139" i="1"/>
  <c r="O139" i="1"/>
  <c r="AW138" i="1"/>
  <c r="AV138" i="1"/>
  <c r="Z138" i="1"/>
  <c r="O138" i="1"/>
  <c r="AW137" i="1"/>
  <c r="AV137" i="1"/>
  <c r="Z137" i="1"/>
  <c r="O137" i="1"/>
  <c r="AW136" i="1"/>
  <c r="AV136" i="1"/>
  <c r="Z136" i="1"/>
  <c r="O136" i="1"/>
  <c r="AW135" i="1"/>
  <c r="AV135" i="1"/>
  <c r="Z135" i="1"/>
  <c r="O135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Y133" i="1"/>
  <c r="X133" i="1"/>
  <c r="W133" i="1"/>
  <c r="V133" i="1"/>
  <c r="U133" i="1"/>
  <c r="T133" i="1"/>
  <c r="S133" i="1"/>
  <c r="R133" i="1"/>
  <c r="Q133" i="1"/>
  <c r="P133" i="1"/>
  <c r="N133" i="1"/>
  <c r="M133" i="1"/>
  <c r="L133" i="1"/>
  <c r="K133" i="1"/>
  <c r="J133" i="1"/>
  <c r="I133" i="1"/>
  <c r="H133" i="1"/>
  <c r="G133" i="1"/>
  <c r="F133" i="1"/>
  <c r="E133" i="1"/>
  <c r="AW132" i="1"/>
  <c r="AV132" i="1"/>
  <c r="Z132" i="1"/>
  <c r="O132" i="1"/>
  <c r="AW131" i="1"/>
  <c r="AV131" i="1"/>
  <c r="Z131" i="1"/>
  <c r="O131" i="1"/>
  <c r="AW130" i="1"/>
  <c r="AV130" i="1"/>
  <c r="Z130" i="1"/>
  <c r="O130" i="1"/>
  <c r="AW129" i="1"/>
  <c r="AV129" i="1"/>
  <c r="Z129" i="1"/>
  <c r="O129" i="1"/>
  <c r="AW128" i="1"/>
  <c r="AV128" i="1"/>
  <c r="Z128" i="1"/>
  <c r="O128" i="1"/>
  <c r="Z141" i="1" l="1"/>
  <c r="Z121" i="1"/>
  <c r="AW127" i="1"/>
  <c r="AV141" i="1"/>
  <c r="AV134" i="1"/>
  <c r="AW141" i="1"/>
  <c r="AW121" i="1"/>
  <c r="Z127" i="1"/>
  <c r="O134" i="1"/>
  <c r="Z134" i="1"/>
  <c r="AW134" i="1"/>
  <c r="O141" i="1"/>
  <c r="O121" i="1"/>
  <c r="AV127" i="1"/>
  <c r="AV121" i="1"/>
  <c r="O127" i="1"/>
  <c r="Z140" i="1"/>
  <c r="O140" i="1"/>
  <c r="AW133" i="1"/>
  <c r="AX138" i="1"/>
  <c r="AX119" i="1"/>
  <c r="O133" i="1"/>
  <c r="AX132" i="1"/>
  <c r="AX137" i="1"/>
  <c r="AX131" i="1"/>
  <c r="AV140" i="1"/>
  <c r="O126" i="1"/>
  <c r="AX129" i="1"/>
  <c r="AX139" i="1"/>
  <c r="AX122" i="1"/>
  <c r="AW126" i="1"/>
  <c r="AX125" i="1"/>
  <c r="Z126" i="1"/>
  <c r="AX124" i="1"/>
  <c r="AX118" i="1"/>
  <c r="AX123" i="1"/>
  <c r="Z120" i="1"/>
  <c r="AX117" i="1"/>
  <c r="AW120" i="1"/>
  <c r="AX116" i="1"/>
  <c r="O120" i="1"/>
  <c r="AV120" i="1"/>
  <c r="AV126" i="1"/>
  <c r="AX128" i="1"/>
  <c r="AX130" i="1"/>
  <c r="AX136" i="1"/>
  <c r="Z133" i="1"/>
  <c r="AW140" i="1"/>
  <c r="AX135" i="1"/>
  <c r="AV133" i="1"/>
  <c r="AX141" i="1" l="1"/>
  <c r="AX134" i="1"/>
  <c r="AX121" i="1"/>
  <c r="AX127" i="1"/>
  <c r="AX126" i="1"/>
  <c r="AX120" i="1"/>
  <c r="AX140" i="1"/>
  <c r="AX133" i="1"/>
  <c r="AA69" i="1" l="1"/>
  <c r="AB69" i="1"/>
  <c r="AC69" i="1"/>
  <c r="AD69" i="1"/>
  <c r="AE69" i="1"/>
  <c r="AV2" i="1" l="1"/>
  <c r="AW5" i="1"/>
  <c r="AV5" i="1"/>
  <c r="AW4" i="1"/>
  <c r="AV4" i="1"/>
  <c r="AW3" i="1"/>
  <c r="AV3" i="1"/>
  <c r="AW2" i="1"/>
  <c r="F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E6" i="1"/>
  <c r="AW7" i="1" l="1"/>
  <c r="AV7" i="1"/>
  <c r="AV6" i="1"/>
  <c r="AX2" i="1"/>
  <c r="AX4" i="1"/>
  <c r="AX3" i="1"/>
  <c r="AX5" i="1"/>
  <c r="AW6" i="1"/>
  <c r="AX7" i="1" l="1"/>
  <c r="AX6" i="1"/>
  <c r="AU114" i="1" l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Y114" i="1"/>
  <c r="X114" i="1"/>
  <c r="W114" i="1"/>
  <c r="V114" i="1"/>
  <c r="U114" i="1"/>
  <c r="T114" i="1"/>
  <c r="S114" i="1"/>
  <c r="R114" i="1"/>
  <c r="Q114" i="1"/>
  <c r="P114" i="1"/>
  <c r="N114" i="1"/>
  <c r="M114" i="1"/>
  <c r="L114" i="1"/>
  <c r="K114" i="1"/>
  <c r="J114" i="1"/>
  <c r="I114" i="1"/>
  <c r="H114" i="1"/>
  <c r="G114" i="1"/>
  <c r="F114" i="1"/>
  <c r="E114" i="1"/>
  <c r="AW113" i="1"/>
  <c r="AV113" i="1"/>
  <c r="Z113" i="1"/>
  <c r="O113" i="1"/>
  <c r="AW112" i="1"/>
  <c r="AV112" i="1"/>
  <c r="Z112" i="1"/>
  <c r="O112" i="1"/>
  <c r="AW111" i="1"/>
  <c r="AV111" i="1"/>
  <c r="Z111" i="1"/>
  <c r="O111" i="1"/>
  <c r="AW110" i="1"/>
  <c r="AV110" i="1"/>
  <c r="Z110" i="1"/>
  <c r="O110" i="1"/>
  <c r="AW109" i="1"/>
  <c r="AV109" i="1"/>
  <c r="Z109" i="1"/>
  <c r="O109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Y107" i="1"/>
  <c r="X107" i="1"/>
  <c r="W107" i="1"/>
  <c r="V107" i="1"/>
  <c r="U107" i="1"/>
  <c r="T107" i="1"/>
  <c r="S107" i="1"/>
  <c r="R107" i="1"/>
  <c r="Q107" i="1"/>
  <c r="P107" i="1"/>
  <c r="N107" i="1"/>
  <c r="M107" i="1"/>
  <c r="L107" i="1"/>
  <c r="K107" i="1"/>
  <c r="J107" i="1"/>
  <c r="I107" i="1"/>
  <c r="H107" i="1"/>
  <c r="G107" i="1"/>
  <c r="F107" i="1"/>
  <c r="E107" i="1"/>
  <c r="AW106" i="1"/>
  <c r="AV106" i="1"/>
  <c r="Z106" i="1"/>
  <c r="O106" i="1"/>
  <c r="AW105" i="1"/>
  <c r="AV105" i="1"/>
  <c r="Z105" i="1"/>
  <c r="O105" i="1"/>
  <c r="AW104" i="1"/>
  <c r="AV104" i="1"/>
  <c r="Z104" i="1"/>
  <c r="O104" i="1"/>
  <c r="AW103" i="1"/>
  <c r="AV103" i="1"/>
  <c r="Z103" i="1"/>
  <c r="O103" i="1"/>
  <c r="AW102" i="1"/>
  <c r="AV102" i="1"/>
  <c r="Z102" i="1"/>
  <c r="O102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Y100" i="1"/>
  <c r="X100" i="1"/>
  <c r="W100" i="1"/>
  <c r="V100" i="1"/>
  <c r="U100" i="1"/>
  <c r="T100" i="1"/>
  <c r="S100" i="1"/>
  <c r="R100" i="1"/>
  <c r="Q100" i="1"/>
  <c r="P100" i="1"/>
  <c r="N100" i="1"/>
  <c r="M100" i="1"/>
  <c r="L100" i="1"/>
  <c r="K100" i="1"/>
  <c r="J100" i="1"/>
  <c r="I100" i="1"/>
  <c r="H100" i="1"/>
  <c r="G100" i="1"/>
  <c r="F100" i="1"/>
  <c r="E100" i="1"/>
  <c r="AW99" i="1"/>
  <c r="AV99" i="1"/>
  <c r="Z99" i="1"/>
  <c r="O99" i="1"/>
  <c r="AW98" i="1"/>
  <c r="AV98" i="1"/>
  <c r="Z98" i="1"/>
  <c r="O98" i="1"/>
  <c r="AW97" i="1"/>
  <c r="AV97" i="1"/>
  <c r="Z97" i="1"/>
  <c r="O97" i="1"/>
  <c r="AW96" i="1"/>
  <c r="AV96" i="1"/>
  <c r="Z96" i="1"/>
  <c r="O96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X94" i="1"/>
  <c r="W94" i="1"/>
  <c r="V94" i="1"/>
  <c r="U94" i="1"/>
  <c r="T94" i="1"/>
  <c r="S94" i="1"/>
  <c r="R94" i="1"/>
  <c r="Q94" i="1"/>
  <c r="P94" i="1"/>
  <c r="N94" i="1"/>
  <c r="M94" i="1"/>
  <c r="L94" i="1"/>
  <c r="K94" i="1"/>
  <c r="J94" i="1"/>
  <c r="I94" i="1"/>
  <c r="H94" i="1"/>
  <c r="G94" i="1"/>
  <c r="F94" i="1"/>
  <c r="E94" i="1"/>
  <c r="AW93" i="1"/>
  <c r="AV93" i="1"/>
  <c r="Z93" i="1"/>
  <c r="O93" i="1"/>
  <c r="AW92" i="1"/>
  <c r="AV92" i="1"/>
  <c r="Z92" i="1"/>
  <c r="O92" i="1"/>
  <c r="AW91" i="1"/>
  <c r="AV91" i="1"/>
  <c r="Z91" i="1"/>
  <c r="O91" i="1"/>
  <c r="AW90" i="1"/>
  <c r="AV90" i="1"/>
  <c r="Z90" i="1"/>
  <c r="O90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Y88" i="1"/>
  <c r="X88" i="1"/>
  <c r="W88" i="1"/>
  <c r="V88" i="1"/>
  <c r="U88" i="1"/>
  <c r="T88" i="1"/>
  <c r="S88" i="1"/>
  <c r="R88" i="1"/>
  <c r="Q88" i="1"/>
  <c r="P88" i="1"/>
  <c r="N88" i="1"/>
  <c r="M88" i="1"/>
  <c r="L88" i="1"/>
  <c r="K88" i="1"/>
  <c r="J88" i="1"/>
  <c r="I88" i="1"/>
  <c r="H88" i="1"/>
  <c r="G88" i="1"/>
  <c r="F88" i="1"/>
  <c r="E88" i="1"/>
  <c r="AW87" i="1"/>
  <c r="AV87" i="1"/>
  <c r="Z87" i="1"/>
  <c r="O87" i="1"/>
  <c r="AW86" i="1"/>
  <c r="AV86" i="1"/>
  <c r="Z86" i="1"/>
  <c r="O86" i="1"/>
  <c r="AW85" i="1"/>
  <c r="AV85" i="1"/>
  <c r="Z85" i="1"/>
  <c r="O85" i="1"/>
  <c r="AW84" i="1"/>
  <c r="AV84" i="1"/>
  <c r="Z84" i="1"/>
  <c r="O84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Y82" i="1"/>
  <c r="X82" i="1"/>
  <c r="W82" i="1"/>
  <c r="V82" i="1"/>
  <c r="U82" i="1"/>
  <c r="T82" i="1"/>
  <c r="S82" i="1"/>
  <c r="R82" i="1"/>
  <c r="Q82" i="1"/>
  <c r="P82" i="1"/>
  <c r="N82" i="1"/>
  <c r="M82" i="1"/>
  <c r="L82" i="1"/>
  <c r="K82" i="1"/>
  <c r="J82" i="1"/>
  <c r="I82" i="1"/>
  <c r="H82" i="1"/>
  <c r="G82" i="1"/>
  <c r="F82" i="1"/>
  <c r="E82" i="1"/>
  <c r="AW81" i="1"/>
  <c r="AV81" i="1"/>
  <c r="Z81" i="1"/>
  <c r="O81" i="1"/>
  <c r="AW80" i="1"/>
  <c r="AV80" i="1"/>
  <c r="Z80" i="1"/>
  <c r="O80" i="1"/>
  <c r="AW79" i="1"/>
  <c r="AV79" i="1"/>
  <c r="Z79" i="1"/>
  <c r="O79" i="1"/>
  <c r="AW78" i="1"/>
  <c r="AV78" i="1"/>
  <c r="Z78" i="1"/>
  <c r="O78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Y76" i="1"/>
  <c r="X76" i="1"/>
  <c r="W76" i="1"/>
  <c r="V76" i="1"/>
  <c r="U76" i="1"/>
  <c r="T76" i="1"/>
  <c r="S76" i="1"/>
  <c r="R76" i="1"/>
  <c r="Q76" i="1"/>
  <c r="P76" i="1"/>
  <c r="N76" i="1"/>
  <c r="M76" i="1"/>
  <c r="L76" i="1"/>
  <c r="K76" i="1"/>
  <c r="J76" i="1"/>
  <c r="I76" i="1"/>
  <c r="H76" i="1"/>
  <c r="G76" i="1"/>
  <c r="F76" i="1"/>
  <c r="E76" i="1"/>
  <c r="AW75" i="1"/>
  <c r="AV75" i="1"/>
  <c r="Z75" i="1"/>
  <c r="O75" i="1"/>
  <c r="AW74" i="1"/>
  <c r="AV74" i="1"/>
  <c r="Z74" i="1"/>
  <c r="O74" i="1"/>
  <c r="AW73" i="1"/>
  <c r="AV73" i="1"/>
  <c r="Z73" i="1"/>
  <c r="O73" i="1"/>
  <c r="AW72" i="1"/>
  <c r="AV72" i="1"/>
  <c r="Z72" i="1"/>
  <c r="O72" i="1"/>
  <c r="AW71" i="1"/>
  <c r="AV71" i="1"/>
  <c r="Z71" i="1"/>
  <c r="O71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Y69" i="1"/>
  <c r="X69" i="1"/>
  <c r="W69" i="1"/>
  <c r="V69" i="1"/>
  <c r="U69" i="1"/>
  <c r="T69" i="1"/>
  <c r="S69" i="1"/>
  <c r="R69" i="1"/>
  <c r="Q69" i="1"/>
  <c r="P69" i="1"/>
  <c r="N69" i="1"/>
  <c r="M69" i="1"/>
  <c r="L69" i="1"/>
  <c r="K69" i="1"/>
  <c r="J69" i="1"/>
  <c r="I69" i="1"/>
  <c r="H69" i="1"/>
  <c r="G69" i="1"/>
  <c r="F69" i="1"/>
  <c r="E69" i="1"/>
  <c r="AW68" i="1"/>
  <c r="AV68" i="1"/>
  <c r="Z68" i="1"/>
  <c r="O68" i="1"/>
  <c r="AW67" i="1"/>
  <c r="AV67" i="1"/>
  <c r="Z67" i="1"/>
  <c r="O67" i="1"/>
  <c r="AW66" i="1"/>
  <c r="AV66" i="1"/>
  <c r="Z66" i="1"/>
  <c r="O66" i="1"/>
  <c r="AW65" i="1"/>
  <c r="AV65" i="1"/>
  <c r="Z65" i="1"/>
  <c r="O65" i="1"/>
  <c r="AW64" i="1"/>
  <c r="AV64" i="1"/>
  <c r="Z64" i="1"/>
  <c r="O64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Y62" i="1"/>
  <c r="X62" i="1"/>
  <c r="W62" i="1"/>
  <c r="V62" i="1"/>
  <c r="U62" i="1"/>
  <c r="T62" i="1"/>
  <c r="S62" i="1"/>
  <c r="R62" i="1"/>
  <c r="Q62" i="1"/>
  <c r="P62" i="1"/>
  <c r="N62" i="1"/>
  <c r="M62" i="1"/>
  <c r="L62" i="1"/>
  <c r="K62" i="1"/>
  <c r="J62" i="1"/>
  <c r="I62" i="1"/>
  <c r="H62" i="1"/>
  <c r="G62" i="1"/>
  <c r="F62" i="1"/>
  <c r="E62" i="1"/>
  <c r="AW61" i="1"/>
  <c r="AV61" i="1"/>
  <c r="Z61" i="1"/>
  <c r="O61" i="1"/>
  <c r="AW60" i="1"/>
  <c r="AV60" i="1"/>
  <c r="Z60" i="1"/>
  <c r="O60" i="1"/>
  <c r="AW59" i="1"/>
  <c r="AV59" i="1"/>
  <c r="Z59" i="1"/>
  <c r="O59" i="1"/>
  <c r="AW58" i="1"/>
  <c r="AV58" i="1"/>
  <c r="Z58" i="1"/>
  <c r="O58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Y56" i="1"/>
  <c r="X56" i="1"/>
  <c r="W56" i="1"/>
  <c r="V56" i="1"/>
  <c r="U56" i="1"/>
  <c r="T56" i="1"/>
  <c r="S56" i="1"/>
  <c r="R56" i="1"/>
  <c r="Q56" i="1"/>
  <c r="P56" i="1"/>
  <c r="N56" i="1"/>
  <c r="M56" i="1"/>
  <c r="L56" i="1"/>
  <c r="K56" i="1"/>
  <c r="J56" i="1"/>
  <c r="I56" i="1"/>
  <c r="H56" i="1"/>
  <c r="G56" i="1"/>
  <c r="F56" i="1"/>
  <c r="E56" i="1"/>
  <c r="AW55" i="1"/>
  <c r="AV55" i="1"/>
  <c r="Z55" i="1"/>
  <c r="O55" i="1"/>
  <c r="AW54" i="1"/>
  <c r="AV54" i="1"/>
  <c r="Z54" i="1"/>
  <c r="O54" i="1"/>
  <c r="AW53" i="1"/>
  <c r="AV53" i="1"/>
  <c r="Z53" i="1"/>
  <c r="O53" i="1"/>
  <c r="AW52" i="1"/>
  <c r="AV52" i="1"/>
  <c r="Z52" i="1"/>
  <c r="O52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Y50" i="1"/>
  <c r="X50" i="1"/>
  <c r="W50" i="1"/>
  <c r="V50" i="1"/>
  <c r="U50" i="1"/>
  <c r="T50" i="1"/>
  <c r="S50" i="1"/>
  <c r="R50" i="1"/>
  <c r="Q50" i="1"/>
  <c r="P50" i="1"/>
  <c r="N50" i="1"/>
  <c r="M50" i="1"/>
  <c r="L50" i="1"/>
  <c r="K50" i="1"/>
  <c r="J50" i="1"/>
  <c r="I50" i="1"/>
  <c r="H50" i="1"/>
  <c r="G50" i="1"/>
  <c r="F50" i="1"/>
  <c r="E50" i="1"/>
  <c r="AW49" i="1"/>
  <c r="AV49" i="1"/>
  <c r="Z49" i="1"/>
  <c r="O49" i="1"/>
  <c r="AW48" i="1"/>
  <c r="AV48" i="1"/>
  <c r="Z48" i="1"/>
  <c r="O48" i="1"/>
  <c r="AW47" i="1"/>
  <c r="AV47" i="1"/>
  <c r="Z47" i="1"/>
  <c r="O47" i="1"/>
  <c r="AV46" i="1"/>
  <c r="Z46" i="1"/>
  <c r="O46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Y44" i="1"/>
  <c r="X44" i="1"/>
  <c r="W44" i="1"/>
  <c r="V44" i="1"/>
  <c r="U44" i="1"/>
  <c r="T44" i="1"/>
  <c r="S44" i="1"/>
  <c r="R44" i="1"/>
  <c r="Q44" i="1"/>
  <c r="P44" i="1"/>
  <c r="N44" i="1"/>
  <c r="M44" i="1"/>
  <c r="L44" i="1"/>
  <c r="K44" i="1"/>
  <c r="J44" i="1"/>
  <c r="I44" i="1"/>
  <c r="H44" i="1"/>
  <c r="G44" i="1"/>
  <c r="F44" i="1"/>
  <c r="E44" i="1"/>
  <c r="AW43" i="1"/>
  <c r="AV43" i="1"/>
  <c r="Z43" i="1"/>
  <c r="O43" i="1"/>
  <c r="AW42" i="1"/>
  <c r="AV42" i="1"/>
  <c r="Z42" i="1"/>
  <c r="O42" i="1"/>
  <c r="AW41" i="1"/>
  <c r="AV41" i="1"/>
  <c r="Z41" i="1"/>
  <c r="O41" i="1"/>
  <c r="AW40" i="1"/>
  <c r="AV40" i="1"/>
  <c r="Z40" i="1"/>
  <c r="O40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Y38" i="1"/>
  <c r="X38" i="1"/>
  <c r="W38" i="1"/>
  <c r="V38" i="1"/>
  <c r="U38" i="1"/>
  <c r="T38" i="1"/>
  <c r="S38" i="1"/>
  <c r="R38" i="1"/>
  <c r="Q38" i="1"/>
  <c r="P38" i="1"/>
  <c r="N38" i="1"/>
  <c r="M38" i="1"/>
  <c r="L38" i="1"/>
  <c r="K38" i="1"/>
  <c r="J38" i="1"/>
  <c r="I38" i="1"/>
  <c r="H38" i="1"/>
  <c r="G38" i="1"/>
  <c r="F38" i="1"/>
  <c r="E38" i="1"/>
  <c r="AW37" i="1"/>
  <c r="AV37" i="1"/>
  <c r="Z37" i="1"/>
  <c r="O37" i="1"/>
  <c r="AW36" i="1"/>
  <c r="AV36" i="1"/>
  <c r="Z36" i="1"/>
  <c r="O36" i="1"/>
  <c r="AW35" i="1"/>
  <c r="AV35" i="1"/>
  <c r="Z35" i="1"/>
  <c r="O35" i="1"/>
  <c r="AW34" i="1"/>
  <c r="AV34" i="1"/>
  <c r="Z34" i="1"/>
  <c r="O34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Y32" i="1"/>
  <c r="X32" i="1"/>
  <c r="W32" i="1"/>
  <c r="V32" i="1"/>
  <c r="U32" i="1"/>
  <c r="T32" i="1"/>
  <c r="S32" i="1"/>
  <c r="R32" i="1"/>
  <c r="Q32" i="1"/>
  <c r="P32" i="1"/>
  <c r="N32" i="1"/>
  <c r="M32" i="1"/>
  <c r="L32" i="1"/>
  <c r="K32" i="1"/>
  <c r="J32" i="1"/>
  <c r="I32" i="1"/>
  <c r="H32" i="1"/>
  <c r="G32" i="1"/>
  <c r="F32" i="1"/>
  <c r="E32" i="1"/>
  <c r="AW31" i="1"/>
  <c r="AV31" i="1"/>
  <c r="Z31" i="1"/>
  <c r="O31" i="1"/>
  <c r="AW30" i="1"/>
  <c r="AV30" i="1"/>
  <c r="Z30" i="1"/>
  <c r="O30" i="1"/>
  <c r="AW29" i="1"/>
  <c r="AV29" i="1"/>
  <c r="Z29" i="1"/>
  <c r="O29" i="1"/>
  <c r="AW28" i="1"/>
  <c r="AV28" i="1"/>
  <c r="Z28" i="1"/>
  <c r="O28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Y26" i="1"/>
  <c r="X26" i="1"/>
  <c r="W26" i="1"/>
  <c r="V26" i="1"/>
  <c r="U26" i="1"/>
  <c r="T26" i="1"/>
  <c r="S26" i="1"/>
  <c r="R26" i="1"/>
  <c r="Q26" i="1"/>
  <c r="P26" i="1"/>
  <c r="N26" i="1"/>
  <c r="M26" i="1"/>
  <c r="L26" i="1"/>
  <c r="K26" i="1"/>
  <c r="J26" i="1"/>
  <c r="I26" i="1"/>
  <c r="H26" i="1"/>
  <c r="G26" i="1"/>
  <c r="F26" i="1"/>
  <c r="E26" i="1"/>
  <c r="AW25" i="1"/>
  <c r="AV25" i="1"/>
  <c r="Z25" i="1"/>
  <c r="O25" i="1"/>
  <c r="AW24" i="1"/>
  <c r="AV24" i="1"/>
  <c r="Z24" i="1"/>
  <c r="O24" i="1"/>
  <c r="AW23" i="1"/>
  <c r="AV23" i="1"/>
  <c r="Z23" i="1"/>
  <c r="O23" i="1"/>
  <c r="AW22" i="1"/>
  <c r="AV22" i="1"/>
  <c r="Z22" i="1"/>
  <c r="O22" i="1"/>
  <c r="AW21" i="1"/>
  <c r="AV21" i="1"/>
  <c r="Z21" i="1"/>
  <c r="O21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Y19" i="1"/>
  <c r="X19" i="1"/>
  <c r="W19" i="1"/>
  <c r="V19" i="1"/>
  <c r="U19" i="1"/>
  <c r="T19" i="1"/>
  <c r="S19" i="1"/>
  <c r="R19" i="1"/>
  <c r="Q19" i="1"/>
  <c r="P19" i="1"/>
  <c r="N19" i="1"/>
  <c r="M19" i="1"/>
  <c r="L19" i="1"/>
  <c r="K19" i="1"/>
  <c r="J19" i="1"/>
  <c r="I19" i="1"/>
  <c r="H19" i="1"/>
  <c r="G19" i="1"/>
  <c r="F19" i="1"/>
  <c r="E19" i="1"/>
  <c r="AW18" i="1"/>
  <c r="AV18" i="1"/>
  <c r="Z18" i="1"/>
  <c r="O18" i="1"/>
  <c r="AW17" i="1"/>
  <c r="AV17" i="1"/>
  <c r="Z17" i="1"/>
  <c r="O17" i="1"/>
  <c r="AW16" i="1"/>
  <c r="AV16" i="1"/>
  <c r="Z16" i="1"/>
  <c r="O16" i="1"/>
  <c r="AW15" i="1"/>
  <c r="AV15" i="1"/>
  <c r="Z15" i="1"/>
  <c r="O15" i="1"/>
  <c r="AW14" i="1"/>
  <c r="AV14" i="1"/>
  <c r="Z14" i="1"/>
  <c r="O14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Y12" i="1"/>
  <c r="X12" i="1"/>
  <c r="W12" i="1"/>
  <c r="V12" i="1"/>
  <c r="U12" i="1"/>
  <c r="T12" i="1"/>
  <c r="S12" i="1"/>
  <c r="R12" i="1"/>
  <c r="Q12" i="1"/>
  <c r="P12" i="1"/>
  <c r="N12" i="1"/>
  <c r="M12" i="1"/>
  <c r="L12" i="1"/>
  <c r="K12" i="1"/>
  <c r="J12" i="1"/>
  <c r="I12" i="1"/>
  <c r="H12" i="1"/>
  <c r="G12" i="1"/>
  <c r="F12" i="1"/>
  <c r="E12" i="1"/>
  <c r="AW11" i="1"/>
  <c r="AV11" i="1"/>
  <c r="Z11" i="1"/>
  <c r="O11" i="1"/>
  <c r="AW10" i="1"/>
  <c r="AV10" i="1"/>
  <c r="Z10" i="1"/>
  <c r="O10" i="1"/>
  <c r="AW9" i="1"/>
  <c r="AV9" i="1"/>
  <c r="Z9" i="1"/>
  <c r="O9" i="1"/>
  <c r="AW8" i="1"/>
  <c r="AV8" i="1"/>
  <c r="Z8" i="1"/>
  <c r="O8" i="1"/>
  <c r="AW13" i="1" l="1"/>
  <c r="AW20" i="1"/>
  <c r="AW27" i="1"/>
  <c r="AW33" i="1"/>
  <c r="AV39" i="1"/>
  <c r="Z45" i="1"/>
  <c r="O51" i="1"/>
  <c r="O57" i="1"/>
  <c r="AW63" i="1"/>
  <c r="AW70" i="1"/>
  <c r="O77" i="1"/>
  <c r="O83" i="1"/>
  <c r="AW83" i="1"/>
  <c r="AV89" i="1"/>
  <c r="Z95" i="1"/>
  <c r="Z101" i="1"/>
  <c r="O108" i="1"/>
  <c r="Z115" i="1"/>
  <c r="Z51" i="1"/>
  <c r="O13" i="1"/>
  <c r="O27" i="1"/>
  <c r="O33" i="1"/>
  <c r="AW39" i="1"/>
  <c r="AV45" i="1"/>
  <c r="AW51" i="1"/>
  <c r="Z57" i="1"/>
  <c r="O63" i="1"/>
  <c r="Z83" i="1"/>
  <c r="AW89" i="1"/>
  <c r="AV95" i="1"/>
  <c r="AV101" i="1"/>
  <c r="Z108" i="1"/>
  <c r="AV108" i="1"/>
  <c r="AV115" i="1"/>
  <c r="Z13" i="1"/>
  <c r="O20" i="1"/>
  <c r="Z27" i="1"/>
  <c r="Z33" i="1"/>
  <c r="O39" i="1"/>
  <c r="AW45" i="1"/>
  <c r="AV51" i="1"/>
  <c r="AV57" i="1"/>
  <c r="Z63" i="1"/>
  <c r="O70" i="1"/>
  <c r="AV77" i="1"/>
  <c r="O89" i="1"/>
  <c r="AW95" i="1"/>
  <c r="AW101" i="1"/>
  <c r="AW108" i="1"/>
  <c r="AW115" i="1"/>
  <c r="AV13" i="1"/>
  <c r="Z20" i="1"/>
  <c r="AV20" i="1"/>
  <c r="AV27" i="1"/>
  <c r="AV33" i="1"/>
  <c r="Z39" i="1"/>
  <c r="O45" i="1"/>
  <c r="AW57" i="1"/>
  <c r="AV63" i="1"/>
  <c r="Z70" i="1"/>
  <c r="AV70" i="1"/>
  <c r="AV83" i="1"/>
  <c r="Z89" i="1"/>
  <c r="O95" i="1"/>
  <c r="O101" i="1"/>
  <c r="O115" i="1"/>
  <c r="AW77" i="1"/>
  <c r="Z77" i="1"/>
  <c r="AX74" i="1"/>
  <c r="AX61" i="1"/>
  <c r="AX87" i="1"/>
  <c r="AX53" i="1"/>
  <c r="AX91" i="1"/>
  <c r="AX97" i="1"/>
  <c r="AX72" i="1"/>
  <c r="AX75" i="1"/>
  <c r="AX93" i="1"/>
  <c r="Z114" i="1"/>
  <c r="AX112" i="1"/>
  <c r="AX10" i="1"/>
  <c r="AX22" i="1"/>
  <c r="AX66" i="1"/>
  <c r="AX18" i="1"/>
  <c r="AX47" i="1"/>
  <c r="AW56" i="1"/>
  <c r="AX15" i="1"/>
  <c r="AW26" i="1"/>
  <c r="Z38" i="1"/>
  <c r="Z69" i="1"/>
  <c r="AX67" i="1"/>
  <c r="AX73" i="1"/>
  <c r="O114" i="1"/>
  <c r="AX49" i="1"/>
  <c r="AX65" i="1"/>
  <c r="AX85" i="1"/>
  <c r="AX92" i="1"/>
  <c r="AX98" i="1"/>
  <c r="AX105" i="1"/>
  <c r="AX103" i="1"/>
  <c r="AX113" i="1"/>
  <c r="AX41" i="1"/>
  <c r="AX11" i="1"/>
  <c r="Z19" i="1"/>
  <c r="AX55" i="1"/>
  <c r="AW62" i="1"/>
  <c r="AX60" i="1"/>
  <c r="O100" i="1"/>
  <c r="AW19" i="1"/>
  <c r="O44" i="1"/>
  <c r="AX16" i="1"/>
  <c r="AX17" i="1"/>
  <c r="AX24" i="1"/>
  <c r="AX28" i="1"/>
  <c r="AX36" i="1"/>
  <c r="AV44" i="1"/>
  <c r="AX43" i="1"/>
  <c r="Z50" i="1"/>
  <c r="AX48" i="1"/>
  <c r="AX58" i="1"/>
  <c r="AW76" i="1"/>
  <c r="AW88" i="1"/>
  <c r="AX8" i="1"/>
  <c r="AV12" i="1"/>
  <c r="AX25" i="1"/>
  <c r="AX29" i="1"/>
  <c r="O38" i="1"/>
  <c r="AX35" i="1"/>
  <c r="AX37" i="1"/>
  <c r="AW44" i="1"/>
  <c r="AX42" i="1"/>
  <c r="AX80" i="1"/>
  <c r="AX81" i="1"/>
  <c r="AV88" i="1"/>
  <c r="O88" i="1"/>
  <c r="AX99" i="1"/>
  <c r="AX106" i="1"/>
  <c r="Z107" i="1"/>
  <c r="AX110" i="1"/>
  <c r="AX68" i="1"/>
  <c r="O76" i="1"/>
  <c r="AX79" i="1"/>
  <c r="AX104" i="1"/>
  <c r="AV100" i="1"/>
  <c r="AX71" i="1"/>
  <c r="AV76" i="1"/>
  <c r="Z88" i="1"/>
  <c r="Z76" i="1"/>
  <c r="O82" i="1"/>
  <c r="AX86" i="1"/>
  <c r="Z94" i="1"/>
  <c r="O69" i="1"/>
  <c r="Z82" i="1"/>
  <c r="O94" i="1"/>
  <c r="AW100" i="1"/>
  <c r="AX96" i="1"/>
  <c r="AV69" i="1"/>
  <c r="AW82" i="1"/>
  <c r="AX78" i="1"/>
  <c r="AW114" i="1"/>
  <c r="AX109" i="1"/>
  <c r="AX111" i="1"/>
  <c r="AX64" i="1"/>
  <c r="AW69" i="1"/>
  <c r="AV82" i="1"/>
  <c r="AX84" i="1"/>
  <c r="Z100" i="1"/>
  <c r="O107" i="1"/>
  <c r="AV114" i="1"/>
  <c r="AX90" i="1"/>
  <c r="AW94" i="1"/>
  <c r="AV107" i="1"/>
  <c r="AV94" i="1"/>
  <c r="AX102" i="1"/>
  <c r="AW107" i="1"/>
  <c r="AX30" i="1"/>
  <c r="O56" i="1"/>
  <c r="AW38" i="1"/>
  <c r="AV56" i="1"/>
  <c r="AX59" i="1"/>
  <c r="O32" i="1"/>
  <c r="AV32" i="1"/>
  <c r="AW32" i="1"/>
  <c r="AX34" i="1"/>
  <c r="AX54" i="1"/>
  <c r="Z32" i="1"/>
  <c r="AX31" i="1"/>
  <c r="O50" i="1"/>
  <c r="Z56" i="1"/>
  <c r="O62" i="1"/>
  <c r="AV38" i="1"/>
  <c r="Z44" i="1"/>
  <c r="AX40" i="1"/>
  <c r="AX52" i="1"/>
  <c r="AX46" i="1"/>
  <c r="AW50" i="1"/>
  <c r="AV50" i="1"/>
  <c r="AV62" i="1"/>
  <c r="Z62" i="1"/>
  <c r="AX9" i="1"/>
  <c r="O12" i="1"/>
  <c r="AW12" i="1"/>
  <c r="Z26" i="1"/>
  <c r="AX23" i="1"/>
  <c r="Z12" i="1"/>
  <c r="O19" i="1"/>
  <c r="AV19" i="1"/>
  <c r="O26" i="1"/>
  <c r="AV26" i="1"/>
  <c r="AX21" i="1"/>
  <c r="AX14" i="1"/>
  <c r="AX89" i="1" l="1"/>
  <c r="AX57" i="1"/>
  <c r="AX108" i="1"/>
  <c r="AX101" i="1"/>
  <c r="AX51" i="1"/>
  <c r="AX20" i="1"/>
  <c r="AX95" i="1"/>
  <c r="AX45" i="1"/>
  <c r="AX115" i="1"/>
  <c r="AX83" i="1"/>
  <c r="AX33" i="1"/>
  <c r="AX39" i="1"/>
  <c r="AX70" i="1"/>
  <c r="AX13" i="1"/>
  <c r="AX27" i="1"/>
  <c r="AX63" i="1"/>
  <c r="AX77" i="1"/>
  <c r="AX12" i="1"/>
  <c r="AX62" i="1"/>
  <c r="AX100" i="1"/>
  <c r="AX76" i="1"/>
  <c r="AX94" i="1"/>
  <c r="AX88" i="1"/>
  <c r="AX114" i="1"/>
  <c r="AX107" i="1"/>
  <c r="AX69" i="1"/>
  <c r="AX82" i="1"/>
  <c r="AX44" i="1"/>
  <c r="AX38" i="1"/>
  <c r="AX32" i="1"/>
  <c r="AX50" i="1"/>
  <c r="AX56" i="1"/>
  <c r="AX26" i="1"/>
  <c r="AX19" i="1"/>
</calcChain>
</file>

<file path=xl/sharedStrings.xml><?xml version="1.0" encoding="utf-8"?>
<sst xmlns="http://schemas.openxmlformats.org/spreadsheetml/2006/main" count="2109" uniqueCount="77">
  <si>
    <t>%Corg-Of</t>
  </si>
  <si>
    <t>%Corg-Oh1</t>
  </si>
  <si>
    <t>%Corg-Oh2</t>
  </si>
  <si>
    <t>%Corg-Oh3</t>
  </si>
  <si>
    <t>%Corg-Ah</t>
  </si>
  <si>
    <t>%Corg-B</t>
  </si>
  <si>
    <t>%Corg-C</t>
  </si>
  <si>
    <t>%Corg-4</t>
  </si>
  <si>
    <t>%Corg-5</t>
  </si>
  <si>
    <t>FRG-Auflage/L [g/cm3]</t>
  </si>
  <si>
    <t>FRG-Of [g/cm3]</t>
  </si>
  <si>
    <t>FRG-Oh1 [g/cm3]</t>
  </si>
  <si>
    <t>FRG-Oh2 [g/cm3]</t>
  </si>
  <si>
    <t>FRG-Oh3 [g/cm3]</t>
  </si>
  <si>
    <t>FRG-Ah[g/cm3]</t>
  </si>
  <si>
    <t>FRG-B [g/cm3]</t>
  </si>
  <si>
    <t>FRG-C [g/cm3]</t>
  </si>
  <si>
    <t>FRG-4 [g/cm3]</t>
  </si>
  <si>
    <t>FRG-5 [g/cm3]</t>
  </si>
  <si>
    <t>A1</t>
  </si>
  <si>
    <t>A2</t>
  </si>
  <si>
    <t>A3</t>
  </si>
  <si>
    <t>A4</t>
  </si>
  <si>
    <t>A5</t>
  </si>
  <si>
    <t>Stdabw</t>
  </si>
  <si>
    <t>W1</t>
  </si>
  <si>
    <t>W2</t>
  </si>
  <si>
    <t>W3</t>
  </si>
  <si>
    <t>W4</t>
  </si>
  <si>
    <t>W5</t>
  </si>
  <si>
    <t>W_Leitprofil</t>
  </si>
  <si>
    <t>Mächtigk_gesamt_B</t>
  </si>
  <si>
    <t>Mächtigk_gesamt_C</t>
  </si>
  <si>
    <t>Mächtigk_gesamt_4</t>
  </si>
  <si>
    <t>Mächtigk_gesamt_5</t>
  </si>
  <si>
    <t>Mächtigk_Ah_10cm</t>
  </si>
  <si>
    <t>Mächtigk_B_10cm</t>
  </si>
  <si>
    <t>Mächtigk_Ah_30cm</t>
  </si>
  <si>
    <t>Mächtigk_B_30cm</t>
  </si>
  <si>
    <t>Mächtigk_C_30cm</t>
  </si>
  <si>
    <t>Mächtigk_4_30cm</t>
  </si>
  <si>
    <t>Mächtigk_Ah_50cm</t>
  </si>
  <si>
    <t>Mächtigk_B_50cm</t>
  </si>
  <si>
    <t>Mächtigk_C_50cm</t>
  </si>
  <si>
    <t>Mächtigk_4_50cm</t>
  </si>
  <si>
    <t>Mächtigk_5_50cm</t>
  </si>
  <si>
    <t>Mächtigk_gesamt_MB</t>
  </si>
  <si>
    <t>Bind</t>
  </si>
  <si>
    <t>Büchsen</t>
  </si>
  <si>
    <t>Dalsen</t>
  </si>
  <si>
    <t>Datz</t>
  </si>
  <si>
    <t>Eck</t>
  </si>
  <si>
    <t>Gotzen</t>
  </si>
  <si>
    <t>Kall</t>
  </si>
  <si>
    <t>Kamm</t>
  </si>
  <si>
    <t>König</t>
  </si>
  <si>
    <t>Wasser</t>
  </si>
  <si>
    <t>Site</t>
  </si>
  <si>
    <t>Profile</t>
  </si>
  <si>
    <t>Pasture</t>
  </si>
  <si>
    <t>Forest</t>
  </si>
  <si>
    <t>Mean Value</t>
  </si>
  <si>
    <t>Stand Dev</t>
  </si>
  <si>
    <t>Vear</t>
  </si>
  <si>
    <t>Moosen</t>
  </si>
  <si>
    <t>%Corg forest floor</t>
  </si>
  <si>
    <t>Thickness_forest floor</t>
  </si>
  <si>
    <t>Thickness_total_L(/Of)</t>
  </si>
  <si>
    <t>Thickness_total_Of</t>
  </si>
  <si>
    <t>Thickness_total_Oh1</t>
  </si>
  <si>
    <t>Thickness_total_Oh2</t>
  </si>
  <si>
    <t>Thickness_total_Oh3</t>
  </si>
  <si>
    <t>Thickness_total_Ah</t>
  </si>
  <si>
    <t>OC stock [t/ha uppermost 30 cm mineral soil]</t>
  </si>
  <si>
    <t>OC stock [t/ha forest floor+uppermost 30 cm mineral soil]</t>
  </si>
  <si>
    <t>OC stock [t/ha forest floo]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</si>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</sst>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 applyAlignment="1">
      <alignment wrapText="1"/>
    </xf>
    <xf numFmtId="164" fontId="0" fillId="0" borderId="0" xfId="0" applyNumberFormat="1"/>
    <xf numFmtId="2" fontId="0" fillId="0" borderId="0" xfId="0" applyNumberFormat="1" applyAlignment="1">
      <alignment wrapText="1"/>
    </xf>
    <xf numFmtId="2" fontId="0" fillId="0" borderId="0" xfId="0" applyNumberFormat="1"/>
    <xf numFmtId="0" fontId="0" fillId="2" borderId="0" xfId="0" applyFill="1"/>
    <xf numFmtId="164" fontId="0" fillId="2" borderId="0" xfId="0" applyNumberFormat="1" applyFill="1"/>
    <xf numFmtId="2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2" fontId="0" fillId="3" borderId="0" xfId="0" applyNumberFormat="1" applyFill="1"/>
    <xf numFmtId="0" fontId="0" fillId="0" borderId="0" xfId="0" applyFill="1"/>
    <xf numFmtId="164" fontId="0" fillId="0" borderId="0" xfId="0" applyNumberFormat="1" applyFill="1"/>
    <xf numFmtId="2" fontId="0" fillId="0" borderId="0" xfId="0" applyNumberFormat="1" applyFill="1"/>
    <xf numFmtId="0" fontId="0" fillId="4" borderId="0" xfId="0" applyFill="1"/>
    <xf numFmtId="164" fontId="0" fillId="4" borderId="0" xfId="0" applyNumberFormat="1" applyFill="1"/>
    <xf numFmtId="2" fontId="0" fillId="4" borderId="0" xfId="0" applyNumberFormat="1" applyFill="1"/>
    <xf numFmtId="164" fontId="0" fillId="5" borderId="0" xfId="0" applyNumberFormat="1" applyFill="1"/>
    <xf numFmtId="0" fontId="0" fillId="5" borderId="0" xfId="0" applyFill="1"/>
    <xf numFmtId="2" fontId="0" fillId="5" borderId="0" xfId="0" applyNumberFormat="1" applyFill="1"/>
    <xf numFmtId="164" fontId="0" fillId="4" borderId="0" xfId="0" applyNumberFormat="1" applyFill="1" applyAlignment="1">
      <alignment wrapText="1"/>
    </xf>
    <xf numFmtId="164" fontId="0" fillId="6" borderId="0" xfId="0" applyNumberFormat="1" applyFill="1" applyAlignment="1">
      <alignment wrapText="1"/>
    </xf>
    <xf numFmtId="164" fontId="0" fillId="6" borderId="0" xfId="0" applyNumberFormat="1" applyFill="1"/>
    <xf numFmtId="2" fontId="0" fillId="6" borderId="0" xfId="0" applyNumberFormat="1" applyFill="1"/>
    <xf numFmtId="0" fontId="0" fillId="0" borderId="1" xfId="0" applyFill="1" applyBorder="1"/>
    <xf numFmtId="164" fontId="0" fillId="4" borderId="1" xfId="0" applyNumberFormat="1" applyFill="1" applyBorder="1"/>
    <xf numFmtId="0" fontId="0" fillId="0" borderId="2" xfId="0" applyFill="1" applyBorder="1"/>
    <xf numFmtId="164" fontId="0" fillId="4" borderId="2" xfId="0" applyNumberFormat="1" applyFill="1" applyBorder="1"/>
    <xf numFmtId="2" fontId="0" fillId="4" borderId="1" xfId="0" applyNumberFormat="1" applyFill="1" applyBorder="1"/>
    <xf numFmtId="2" fontId="0" fillId="4" borderId="2" xfId="0" applyNumberFormat="1" applyFill="1" applyBorder="1"/>
    <xf numFmtId="0" fontId="0" fillId="7" borderId="0" xfId="0" applyFill="1"/>
    <xf numFmtId="164" fontId="0" fillId="7" borderId="0" xfId="0" applyNumberFormat="1" applyFill="1"/>
    <xf numFmtId="2" fontId="0" fillId="7" borderId="0" xfId="0" applyNumberFormat="1" applyFill="1"/>
    <xf numFmtId="164" fontId="0" fillId="0" borderId="0" xfId="0" applyNumberFormat="1" applyFill="1" applyAlignment="1">
      <alignment wrapText="1"/>
    </xf>
    <xf numFmtId="164" fontId="0" fillId="0" borderId="1" xfId="0" applyNumberFormat="1" applyFill="1" applyBorder="1"/>
    <xf numFmtId="164" fontId="0" fillId="0" borderId="2" xfId="0" applyNumberFormat="1" applyFill="1" applyBorder="1"/>
    <xf numFmtId="164" fontId="0" fillId="8" borderId="0" xfId="0" applyNumberFormat="1" applyFill="1" applyAlignment="1">
      <alignment wrapText="1"/>
    </xf>
    <xf numFmtId="164" fontId="0" fillId="8" borderId="0" xfId="0" applyNumberFormat="1" applyFill="1"/>
    <xf numFmtId="164" fontId="0" fillId="8" borderId="1" xfId="0" applyNumberFormat="1" applyFill="1" applyBorder="1"/>
    <xf numFmtId="164" fontId="0" fillId="8" borderId="2" xfId="0" applyNumberFormat="1" applyFill="1" applyBorder="1"/>
    <xf numFmtId="0" fontId="0" fillId="8" borderId="0" xfId="0" applyFill="1"/>
    <xf numFmtId="2" fontId="0" fillId="0" borderId="1" xfId="0" applyNumberFormat="1" applyFill="1" applyBorder="1"/>
    <xf numFmtId="2" fontId="0" fillId="0" borderId="2" xfId="0" applyNumberFormat="1" applyFill="1" applyBorder="1"/>
    <xf numFmtId="2" fontId="0" fillId="8" borderId="0" xfId="0" applyNumberFormat="1" applyFill="1"/>
    <xf numFmtId="2" fontId="0" fillId="8" borderId="1" xfId="0" applyNumberFormat="1" applyFill="1" applyBorder="1"/>
    <xf numFmtId="2" fontId="0" fillId="8" borderId="2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B1" zoomScaleNormal="100" workbookViewId="0">
      <pane xSplit="3" ySplit="1" topLeftCell="E11" activePane="bottomRight" state="frozen"/>
      <selection activeCell="B1" sqref="B1"/>
      <selection pane="topRight" activeCell="E1" sqref="E1"/>
      <selection pane="bottomLeft" activeCell="B2" sqref="B2"/>
      <selection pane="bottomRight" activeCell="K24" sqref="K24:K45"/>
    </sheetView>
  </sheetViews>
  <sheetFormatPr baseColWidth="10" defaultRowHeight="15" x14ac:dyDescent="0.25"/>
  <cols>
    <col min="1" max="3" width="15.28515625" style="11" customWidth="1"/>
    <col min="4" max="4" width="13.85546875" style="11" customWidth="1"/>
    <col min="5" max="5" width="11.28515625" style="12" customWidth="1"/>
    <col min="6" max="6" width="11.42578125" style="12"/>
    <col min="7" max="7" width="21" style="15" customWidth="1"/>
    <col min="8" max="10" width="11.42578125" style="11"/>
    <col min="11" max="11" width="23.5703125" style="40" customWidth="1"/>
    <col min="12" max="16384" width="11.42578125" style="11"/>
  </cols>
  <sheetData>
    <row r="1" spans="1:14" ht="108" customHeight="1" x14ac:dyDescent="0.25">
      <c r="A1" s="11" t="s">
        <v>57</v>
      </c>
      <c r="B1" s="11" t="s">
        <v>63</v>
      </c>
      <c r="C1" s="11" t="s">
        <v>76</v>
      </c>
      <c r="D1" s="11" t="s">
        <v>58</v>
      </c>
      <c r="E1" s="33" t="s">
        <v>75</v>
      </c>
      <c r="F1" s="33" t="s">
        <v>73</v>
      </c>
      <c r="G1" s="20" t="s">
        <v>74</v>
      </c>
      <c r="I1" s="33" t="s">
        <v>75</v>
      </c>
      <c r="J1" s="33" t="s">
        <v>73</v>
      </c>
      <c r="K1" s="36" t="s">
        <v>74</v>
      </c>
    </row>
    <row r="2" spans="1:14" x14ac:dyDescent="0.25">
      <c r="A2" s="11" t="s">
        <v>47</v>
      </c>
      <c r="B2" s="11">
        <v>1976</v>
      </c>
      <c r="C2" s="11" t="s">
        <v>60</v>
      </c>
      <c r="D2" s="11" t="s">
        <v>61</v>
      </c>
      <c r="E2" s="13">
        <v>1.37643</v>
      </c>
      <c r="F2" s="13">
        <v>7.0805782500000003</v>
      </c>
      <c r="G2" s="16">
        <v>8.4570082500000012</v>
      </c>
      <c r="H2" s="11" t="s">
        <v>62</v>
      </c>
      <c r="I2" s="13">
        <v>0</v>
      </c>
      <c r="J2" s="13">
        <v>0.46070864412437118</v>
      </c>
      <c r="K2" s="43">
        <v>0.46070864412437118</v>
      </c>
      <c r="L2" s="13"/>
      <c r="M2" s="13"/>
      <c r="N2" s="13"/>
    </row>
    <row r="3" spans="1:14" x14ac:dyDescent="0.25">
      <c r="A3" s="11" t="s">
        <v>48</v>
      </c>
      <c r="B3" s="11">
        <v>1976</v>
      </c>
      <c r="C3" s="11" t="s">
        <v>60</v>
      </c>
      <c r="D3" s="11" t="s">
        <v>61</v>
      </c>
      <c r="E3" s="13">
        <v>0.86349835155321486</v>
      </c>
      <c r="F3" s="13">
        <v>9.8364554000000002</v>
      </c>
      <c r="G3" s="16">
        <v>10.699953751553213</v>
      </c>
      <c r="H3" s="11" t="s">
        <v>62</v>
      </c>
      <c r="I3" s="13">
        <v>0.30072229021286623</v>
      </c>
      <c r="J3" s="13">
        <v>3.6586952281925278</v>
      </c>
      <c r="K3" s="43">
        <v>3.7963817873280918</v>
      </c>
      <c r="L3" s="13"/>
      <c r="M3" s="13"/>
      <c r="N3" s="13"/>
    </row>
    <row r="4" spans="1:14" x14ac:dyDescent="0.25">
      <c r="A4" s="11" t="s">
        <v>49</v>
      </c>
      <c r="B4" s="11">
        <v>1976</v>
      </c>
      <c r="C4" s="11" t="s">
        <v>60</v>
      </c>
      <c r="D4" s="11" t="s">
        <v>61</v>
      </c>
      <c r="E4" s="13">
        <v>1.1655</v>
      </c>
      <c r="F4" s="13">
        <v>6.7735937500000007</v>
      </c>
      <c r="G4" s="16">
        <v>7.9390937500000005</v>
      </c>
      <c r="H4" s="11" t="s">
        <v>62</v>
      </c>
      <c r="I4" s="13">
        <v>0</v>
      </c>
      <c r="J4" s="13">
        <v>1.1372221937529421</v>
      </c>
      <c r="K4" s="43">
        <v>1.1372221937529314</v>
      </c>
      <c r="L4" s="13"/>
      <c r="M4" s="13"/>
      <c r="N4" s="13"/>
    </row>
    <row r="5" spans="1:14" x14ac:dyDescent="0.25">
      <c r="A5" s="11" t="s">
        <v>50</v>
      </c>
      <c r="B5" s="11">
        <v>1976</v>
      </c>
      <c r="C5" s="11" t="s">
        <v>60</v>
      </c>
      <c r="D5" s="11" t="s">
        <v>61</v>
      </c>
      <c r="E5" s="13">
        <v>0</v>
      </c>
      <c r="F5" s="13">
        <v>4.6484055</v>
      </c>
      <c r="G5" s="16">
        <v>4.6484055</v>
      </c>
      <c r="H5" s="11" t="s">
        <v>62</v>
      </c>
      <c r="I5" s="13">
        <v>0</v>
      </c>
      <c r="J5" s="13">
        <v>0.60558707748074525</v>
      </c>
      <c r="K5" s="43">
        <v>0.60558707748074525</v>
      </c>
      <c r="L5" s="13"/>
      <c r="M5" s="13"/>
      <c r="N5" s="13"/>
    </row>
    <row r="6" spans="1:14" x14ac:dyDescent="0.25">
      <c r="A6" s="11" t="s">
        <v>51</v>
      </c>
      <c r="B6" s="11">
        <v>1976</v>
      </c>
      <c r="C6" s="11" t="s">
        <v>60</v>
      </c>
      <c r="D6" s="11" t="s">
        <v>61</v>
      </c>
      <c r="E6" s="13">
        <v>7.0984094999999997E-2</v>
      </c>
      <c r="F6" s="13">
        <v>9.7467250000000014</v>
      </c>
      <c r="G6" s="16">
        <v>9.8177090950000014</v>
      </c>
      <c r="H6" s="11" t="s">
        <v>62</v>
      </c>
      <c r="I6" s="13">
        <v>3.8835483870029212E-2</v>
      </c>
      <c r="J6" s="13">
        <v>0.75652965117039472</v>
      </c>
      <c r="K6" s="43">
        <v>0.77928321684431201</v>
      </c>
      <c r="L6" s="13"/>
      <c r="M6" s="13"/>
      <c r="N6" s="13"/>
    </row>
    <row r="7" spans="1:14" x14ac:dyDescent="0.25">
      <c r="A7" s="11" t="s">
        <v>52</v>
      </c>
      <c r="B7" s="11">
        <v>1976</v>
      </c>
      <c r="C7" s="11" t="s">
        <v>60</v>
      </c>
      <c r="D7" s="11" t="s">
        <v>61</v>
      </c>
      <c r="E7" s="13">
        <v>1.1194000000000002</v>
      </c>
      <c r="F7" s="13">
        <v>7.8559709999999994</v>
      </c>
      <c r="G7" s="16">
        <v>8.9753709999999991</v>
      </c>
      <c r="H7" s="11" t="s">
        <v>62</v>
      </c>
      <c r="I7" s="13">
        <v>0.50444851075208841</v>
      </c>
      <c r="J7" s="13">
        <v>2.6899688458932021</v>
      </c>
      <c r="K7" s="43">
        <v>2.8681337212333733</v>
      </c>
      <c r="L7" s="13"/>
      <c r="M7" s="13"/>
      <c r="N7" s="13"/>
    </row>
    <row r="8" spans="1:14" x14ac:dyDescent="0.25">
      <c r="A8" s="11" t="s">
        <v>53</v>
      </c>
      <c r="B8" s="11">
        <v>1976</v>
      </c>
      <c r="C8" s="11" t="s">
        <v>60</v>
      </c>
      <c r="D8" s="11" t="s">
        <v>61</v>
      </c>
      <c r="E8" s="13">
        <v>0.40787999999999991</v>
      </c>
      <c r="F8" s="13">
        <v>7.0670349999999997</v>
      </c>
      <c r="G8" s="16">
        <v>7.4749150000000002</v>
      </c>
      <c r="H8" s="11" t="s">
        <v>62</v>
      </c>
      <c r="I8" s="13">
        <v>0</v>
      </c>
      <c r="J8" s="13">
        <v>0.35602179198283168</v>
      </c>
      <c r="K8" s="43">
        <v>0.35602179198283168</v>
      </c>
      <c r="L8" s="13"/>
      <c r="M8" s="13"/>
      <c r="N8" s="13"/>
    </row>
    <row r="9" spans="1:14" x14ac:dyDescent="0.25">
      <c r="A9" s="11" t="s">
        <v>54</v>
      </c>
      <c r="B9" s="11">
        <v>1976</v>
      </c>
      <c r="C9" s="11" t="s">
        <v>60</v>
      </c>
      <c r="D9" s="11" t="s">
        <v>61</v>
      </c>
      <c r="E9" s="13">
        <v>0.2261435</v>
      </c>
      <c r="F9" s="13">
        <v>3.7893552499999998</v>
      </c>
      <c r="G9" s="16">
        <v>4.0154987499999999</v>
      </c>
      <c r="H9" s="11" t="s">
        <v>62</v>
      </c>
      <c r="I9" s="13">
        <v>0</v>
      </c>
      <c r="J9" s="13">
        <v>0.22860186838748736</v>
      </c>
      <c r="K9" s="43">
        <v>0.22860186838748736</v>
      </c>
      <c r="L9" s="13"/>
      <c r="M9" s="13"/>
      <c r="N9" s="13"/>
    </row>
    <row r="10" spans="1:14" x14ac:dyDescent="0.25">
      <c r="A10" s="11" t="s">
        <v>55</v>
      </c>
      <c r="B10" s="11">
        <v>1976</v>
      </c>
      <c r="C10" s="11" t="s">
        <v>60</v>
      </c>
      <c r="D10" s="11" t="s">
        <v>61</v>
      </c>
      <c r="E10" s="13">
        <v>0.92920000000000003</v>
      </c>
      <c r="F10" s="13">
        <v>8.6463187999999995</v>
      </c>
      <c r="G10" s="16">
        <v>9.5755188000000011</v>
      </c>
      <c r="H10" s="11" t="s">
        <v>62</v>
      </c>
      <c r="I10" s="13">
        <v>0.28081257094368095</v>
      </c>
      <c r="J10" s="13">
        <v>1.600790439234683</v>
      </c>
      <c r="K10" s="43">
        <v>1.5100136691252861</v>
      </c>
      <c r="L10" s="13"/>
      <c r="M10" s="13"/>
      <c r="N10" s="13"/>
    </row>
    <row r="11" spans="1:14" x14ac:dyDescent="0.25">
      <c r="A11" s="11" t="s">
        <v>64</v>
      </c>
      <c r="B11" s="11">
        <v>1976</v>
      </c>
      <c r="C11" s="11" t="s">
        <v>60</v>
      </c>
      <c r="D11" s="11" t="s">
        <v>61</v>
      </c>
      <c r="E11" s="13">
        <v>7.3844486549999999</v>
      </c>
      <c r="F11" s="13">
        <v>4.6962299999999999</v>
      </c>
      <c r="G11" s="16">
        <v>12.080678655</v>
      </c>
      <c r="H11" s="11" t="s">
        <v>62</v>
      </c>
      <c r="I11" s="13">
        <v>2.8753364742234941</v>
      </c>
      <c r="J11" s="13">
        <v>1.8792971432426537</v>
      </c>
      <c r="K11" s="43">
        <v>1.0156650356293648</v>
      </c>
      <c r="L11" s="13"/>
      <c r="M11" s="13"/>
      <c r="N11" s="13"/>
    </row>
    <row r="12" spans="1:14" x14ac:dyDescent="0.25">
      <c r="A12" s="24" t="s">
        <v>56</v>
      </c>
      <c r="B12" s="24">
        <v>1976</v>
      </c>
      <c r="C12" s="24" t="s">
        <v>60</v>
      </c>
      <c r="D12" s="24" t="s">
        <v>61</v>
      </c>
      <c r="E12" s="41">
        <v>1.4492</v>
      </c>
      <c r="F12" s="41">
        <v>8.7676562000000011</v>
      </c>
      <c r="G12" s="28">
        <v>10.216856199999999</v>
      </c>
      <c r="H12" s="24" t="s">
        <v>62</v>
      </c>
      <c r="I12" s="41">
        <v>0.72421246882389434</v>
      </c>
      <c r="J12" s="41">
        <v>0.75151366480071391</v>
      </c>
      <c r="K12" s="44">
        <v>1.2083609015034411</v>
      </c>
      <c r="L12" s="13"/>
      <c r="M12" s="13"/>
      <c r="N12" s="13"/>
    </row>
    <row r="13" spans="1:14" x14ac:dyDescent="0.25">
      <c r="A13" s="11" t="s">
        <v>47</v>
      </c>
      <c r="B13" s="11">
        <v>2011</v>
      </c>
      <c r="C13" s="11" t="s">
        <v>60</v>
      </c>
      <c r="D13" s="11" t="s">
        <v>61</v>
      </c>
      <c r="E13" s="13">
        <v>1.4371975242504176</v>
      </c>
      <c r="F13" s="13">
        <v>3.9427105881525413</v>
      </c>
      <c r="G13" s="16">
        <v>5.3799081124029584</v>
      </c>
      <c r="H13" s="11" t="s">
        <v>62</v>
      </c>
      <c r="I13" s="13">
        <v>2.3331733680310052</v>
      </c>
      <c r="J13" s="13">
        <v>1.7026810934317318</v>
      </c>
      <c r="K13" s="43">
        <v>1.0311332806952334</v>
      </c>
      <c r="L13" s="13"/>
      <c r="M13" s="13"/>
      <c r="N13" s="13"/>
    </row>
    <row r="14" spans="1:14" x14ac:dyDescent="0.25">
      <c r="A14" s="11" t="s">
        <v>48</v>
      </c>
      <c r="B14" s="11">
        <v>2011</v>
      </c>
      <c r="C14" s="11" t="s">
        <v>60</v>
      </c>
      <c r="D14" s="11" t="s">
        <v>61</v>
      </c>
      <c r="E14" s="13">
        <v>0.70846861225651092</v>
      </c>
      <c r="F14" s="13">
        <v>7.6112706913452755</v>
      </c>
      <c r="G14" s="16">
        <v>8.3197393036017875</v>
      </c>
      <c r="H14" s="11" t="s">
        <v>62</v>
      </c>
      <c r="I14" s="13">
        <v>0.35355501063988887</v>
      </c>
      <c r="J14" s="13">
        <v>0.68379354230156042</v>
      </c>
      <c r="K14" s="43">
        <v>0.78488906166062244</v>
      </c>
      <c r="L14" s="13"/>
      <c r="M14" s="13"/>
      <c r="N14" s="13"/>
    </row>
    <row r="15" spans="1:14" x14ac:dyDescent="0.25">
      <c r="A15" s="11" t="s">
        <v>49</v>
      </c>
      <c r="B15" s="11">
        <v>2011</v>
      </c>
      <c r="C15" s="11" t="s">
        <v>60</v>
      </c>
      <c r="D15" s="11" t="s">
        <v>61</v>
      </c>
      <c r="E15" s="13">
        <v>0.3610157083333333</v>
      </c>
      <c r="F15" s="13">
        <v>7.4683779571687099</v>
      </c>
      <c r="G15" s="16">
        <v>7.8293936655020433</v>
      </c>
      <c r="H15" s="11" t="s">
        <v>62</v>
      </c>
      <c r="I15" s="13">
        <v>0.19901478500505351</v>
      </c>
      <c r="J15" s="13">
        <v>1.3421532364088611</v>
      </c>
      <c r="K15" s="43">
        <v>1.3193051760676477</v>
      </c>
      <c r="L15" s="13"/>
      <c r="M15" s="13"/>
      <c r="N15" s="13"/>
    </row>
    <row r="16" spans="1:14" x14ac:dyDescent="0.25">
      <c r="A16" s="11" t="s">
        <v>50</v>
      </c>
      <c r="B16" s="11">
        <v>2011</v>
      </c>
      <c r="C16" s="11" t="s">
        <v>60</v>
      </c>
      <c r="D16" s="11" t="s">
        <v>61</v>
      </c>
      <c r="E16" s="13">
        <v>0.44357708655075934</v>
      </c>
      <c r="F16" s="13">
        <v>4.0963100752543982</v>
      </c>
      <c r="G16" s="16">
        <v>4.5398871618051571</v>
      </c>
      <c r="H16" s="11" t="s">
        <v>62</v>
      </c>
      <c r="I16" s="13">
        <v>0.27905363541251071</v>
      </c>
      <c r="J16" s="13">
        <v>0.72718729541750737</v>
      </c>
      <c r="K16" s="43">
        <v>0.67348402228590687</v>
      </c>
      <c r="L16" s="13"/>
      <c r="M16" s="13"/>
      <c r="N16" s="13"/>
    </row>
    <row r="17" spans="1:14" x14ac:dyDescent="0.25">
      <c r="A17" s="11" t="s">
        <v>51</v>
      </c>
      <c r="B17" s="11">
        <v>2011</v>
      </c>
      <c r="C17" s="11" t="s">
        <v>60</v>
      </c>
      <c r="D17" s="11" t="s">
        <v>61</v>
      </c>
      <c r="E17" s="13">
        <v>0.20188413801236976</v>
      </c>
      <c r="F17" s="13">
        <v>6.5465811492616464</v>
      </c>
      <c r="G17" s="16">
        <v>6.7484652872740174</v>
      </c>
      <c r="H17" s="11" t="s">
        <v>62</v>
      </c>
      <c r="I17" s="13">
        <v>6.2645876658486616E-2</v>
      </c>
      <c r="J17" s="13">
        <v>1.9496208694332053</v>
      </c>
      <c r="K17" s="43">
        <v>1.9949081767597581</v>
      </c>
      <c r="L17" s="13"/>
      <c r="M17" s="13"/>
      <c r="N17" s="13"/>
    </row>
    <row r="18" spans="1:14" x14ac:dyDescent="0.25">
      <c r="A18" s="11" t="s">
        <v>52</v>
      </c>
      <c r="B18" s="11">
        <v>2011</v>
      </c>
      <c r="C18" s="11" t="s">
        <v>60</v>
      </c>
      <c r="D18" s="11" t="s">
        <v>61</v>
      </c>
      <c r="E18" s="13">
        <v>0.71492108958665423</v>
      </c>
      <c r="F18" s="13">
        <v>6.3415863388082947</v>
      </c>
      <c r="G18" s="16">
        <v>7.0565074283949487</v>
      </c>
      <c r="H18" s="11" t="s">
        <v>62</v>
      </c>
      <c r="I18" s="13">
        <v>0.16975366453178528</v>
      </c>
      <c r="J18" s="13">
        <v>1.3014072619088812</v>
      </c>
      <c r="K18" s="43">
        <v>1.2683993509052658</v>
      </c>
      <c r="L18" s="13"/>
      <c r="M18" s="13"/>
      <c r="N18" s="13"/>
    </row>
    <row r="19" spans="1:14" x14ac:dyDescent="0.25">
      <c r="A19" s="11" t="s">
        <v>53</v>
      </c>
      <c r="B19" s="11">
        <v>2011</v>
      </c>
      <c r="C19" s="11" t="s">
        <v>60</v>
      </c>
      <c r="D19" s="11" t="s">
        <v>61</v>
      </c>
      <c r="E19" s="13">
        <v>1.5657184472074932</v>
      </c>
      <c r="F19" s="13">
        <v>7.6912773152363574</v>
      </c>
      <c r="G19" s="16">
        <v>9.2569957624438501</v>
      </c>
      <c r="H19" s="11" t="s">
        <v>62</v>
      </c>
      <c r="I19" s="13">
        <v>0.26037323377234911</v>
      </c>
      <c r="J19" s="13">
        <v>2.0421747031212258</v>
      </c>
      <c r="K19" s="43">
        <v>2.0709629641253651</v>
      </c>
      <c r="L19" s="13"/>
      <c r="M19" s="13"/>
      <c r="N19" s="13"/>
    </row>
    <row r="20" spans="1:14" x14ac:dyDescent="0.25">
      <c r="A20" s="11" t="s">
        <v>54</v>
      </c>
      <c r="B20" s="11">
        <v>2011</v>
      </c>
      <c r="C20" s="11" t="s">
        <v>60</v>
      </c>
      <c r="D20" s="11" t="s">
        <v>61</v>
      </c>
      <c r="E20" s="13">
        <v>1.540791615057066</v>
      </c>
      <c r="F20" s="13">
        <v>5.1757360566147517</v>
      </c>
      <c r="G20" s="16">
        <v>6.7165276716718179</v>
      </c>
      <c r="H20" s="11" t="s">
        <v>62</v>
      </c>
      <c r="I20" s="13">
        <v>0.30649543816461172</v>
      </c>
      <c r="J20" s="13">
        <v>0.57584117373486321</v>
      </c>
      <c r="K20" s="43">
        <v>0.70987545123107343</v>
      </c>
      <c r="L20" s="13"/>
      <c r="M20" s="13"/>
      <c r="N20" s="13"/>
    </row>
    <row r="21" spans="1:14" x14ac:dyDescent="0.25">
      <c r="A21" s="11" t="s">
        <v>55</v>
      </c>
      <c r="B21" s="11">
        <v>2011</v>
      </c>
      <c r="C21" s="11" t="s">
        <v>60</v>
      </c>
      <c r="D21" s="11" t="s">
        <v>61</v>
      </c>
      <c r="E21" s="13">
        <v>0.7671375683818864</v>
      </c>
      <c r="F21" s="13">
        <v>7.2067607021043445</v>
      </c>
      <c r="G21" s="16">
        <v>7.9738982704862309</v>
      </c>
      <c r="H21" s="11" t="s">
        <v>62</v>
      </c>
      <c r="I21" s="13">
        <v>0.25194113652341443</v>
      </c>
      <c r="J21" s="13">
        <v>0.87541586651532644</v>
      </c>
      <c r="K21" s="43">
        <v>0.94268733681928119</v>
      </c>
      <c r="L21" s="13"/>
      <c r="M21" s="13"/>
      <c r="N21" s="13"/>
    </row>
    <row r="22" spans="1:14" ht="13.5" customHeight="1" x14ac:dyDescent="0.25">
      <c r="A22" s="11" t="s">
        <v>64</v>
      </c>
      <c r="B22" s="11">
        <v>2011</v>
      </c>
      <c r="C22" s="11" t="s">
        <v>60</v>
      </c>
      <c r="D22" s="11" t="s">
        <v>61</v>
      </c>
      <c r="E22" s="13">
        <v>3.9716807173067652</v>
      </c>
      <c r="F22" s="13">
        <v>4.6541226669862343</v>
      </c>
      <c r="G22" s="16">
        <v>8.6258033842930004</v>
      </c>
      <c r="H22" s="11" t="s">
        <v>62</v>
      </c>
      <c r="I22" s="13">
        <v>0.26572761062098837</v>
      </c>
      <c r="J22" s="13">
        <v>1.5395358897448999</v>
      </c>
      <c r="K22" s="43">
        <v>1.6345171131938041</v>
      </c>
      <c r="L22" s="13"/>
      <c r="M22" s="13"/>
      <c r="N22" s="13"/>
    </row>
    <row r="23" spans="1:14" ht="15.75" thickBot="1" x14ac:dyDescent="0.3">
      <c r="A23" s="26" t="s">
        <v>56</v>
      </c>
      <c r="B23" s="26">
        <v>2011</v>
      </c>
      <c r="C23" s="26" t="s">
        <v>60</v>
      </c>
      <c r="D23" s="26" t="s">
        <v>61</v>
      </c>
      <c r="E23" s="42">
        <v>0.83558507288190675</v>
      </c>
      <c r="F23" s="42">
        <v>4.0852617847836878</v>
      </c>
      <c r="G23" s="29">
        <v>4.9208468576655928</v>
      </c>
      <c r="H23" s="26" t="s">
        <v>62</v>
      </c>
      <c r="I23" s="42">
        <v>0.15876605952720951</v>
      </c>
      <c r="J23" s="42">
        <v>1.5662170672992102</v>
      </c>
      <c r="K23" s="45">
        <v>1.6851351833913513</v>
      </c>
      <c r="L23" s="13"/>
      <c r="M23" s="13"/>
      <c r="N23" s="13"/>
    </row>
    <row r="24" spans="1:14" x14ac:dyDescent="0.25">
      <c r="A24" s="11" t="s">
        <v>47</v>
      </c>
      <c r="B24" s="11">
        <v>1976</v>
      </c>
      <c r="C24" s="11" t="s">
        <v>59</v>
      </c>
      <c r="D24" s="11" t="s">
        <v>61</v>
      </c>
      <c r="E24" s="13">
        <v>0</v>
      </c>
      <c r="F24" s="13">
        <v>5.6093759999999993</v>
      </c>
      <c r="G24" s="16">
        <v>5.6093759999999993</v>
      </c>
      <c r="H24" s="11" t="s">
        <v>62</v>
      </c>
      <c r="I24" s="13">
        <v>0</v>
      </c>
      <c r="J24" s="13">
        <v>0.23018066893638117</v>
      </c>
      <c r="K24" s="43">
        <v>0.23018066893638117</v>
      </c>
      <c r="L24" s="13"/>
      <c r="M24" s="13"/>
      <c r="N24" s="13"/>
    </row>
    <row r="25" spans="1:14" x14ac:dyDescent="0.25">
      <c r="A25" s="11" t="s">
        <v>48</v>
      </c>
      <c r="B25" s="11">
        <v>1976</v>
      </c>
      <c r="C25" s="11" t="s">
        <v>59</v>
      </c>
      <c r="D25" s="11" t="s">
        <v>61</v>
      </c>
      <c r="E25" s="13">
        <v>2.7099732596153846E-2</v>
      </c>
      <c r="F25" s="13">
        <v>7.4782660000000005</v>
      </c>
      <c r="G25" s="16">
        <v>7.5053657325961556</v>
      </c>
      <c r="H25" s="11" t="s">
        <v>62</v>
      </c>
      <c r="I25" s="13">
        <v>1.3363744180071144E-2</v>
      </c>
      <c r="J25" s="13">
        <v>2.0290069406436233</v>
      </c>
      <c r="K25" s="43">
        <v>2.0385932987459512</v>
      </c>
      <c r="L25" s="13"/>
      <c r="M25" s="13"/>
      <c r="N25" s="13"/>
    </row>
    <row r="26" spans="1:14" x14ac:dyDescent="0.25">
      <c r="A26" s="11" t="s">
        <v>49</v>
      </c>
      <c r="B26" s="11">
        <v>1976</v>
      </c>
      <c r="C26" s="11" t="s">
        <v>59</v>
      </c>
      <c r="D26" s="11" t="s">
        <v>61</v>
      </c>
      <c r="E26" s="13">
        <v>0</v>
      </c>
      <c r="F26" s="13">
        <v>6.8833044999999995</v>
      </c>
      <c r="G26" s="16">
        <v>6.8833044999999995</v>
      </c>
      <c r="H26" s="11" t="s">
        <v>62</v>
      </c>
      <c r="I26" s="13">
        <v>0</v>
      </c>
      <c r="J26" s="13">
        <v>0.40526606819183247</v>
      </c>
      <c r="K26" s="43">
        <v>0.40526606819183247</v>
      </c>
      <c r="L26" s="13"/>
      <c r="M26" s="13"/>
      <c r="N26" s="13"/>
    </row>
    <row r="27" spans="1:14" x14ac:dyDescent="0.25">
      <c r="A27" s="11" t="s">
        <v>50</v>
      </c>
      <c r="B27" s="11">
        <v>1976</v>
      </c>
      <c r="C27" s="11" t="s">
        <v>59</v>
      </c>
      <c r="D27" s="11" t="s">
        <v>61</v>
      </c>
      <c r="E27" s="13">
        <v>0</v>
      </c>
      <c r="F27" s="13">
        <v>4.2937402500000008</v>
      </c>
      <c r="G27" s="16">
        <v>4.2937402500000008</v>
      </c>
      <c r="H27" s="11" t="s">
        <v>62</v>
      </c>
      <c r="I27" s="13">
        <v>0</v>
      </c>
      <c r="J27" s="13">
        <v>0.41268146693898966</v>
      </c>
      <c r="K27" s="43">
        <v>0.41268146693898966</v>
      </c>
      <c r="L27" s="13"/>
      <c r="M27" s="13"/>
      <c r="N27" s="13"/>
    </row>
    <row r="28" spans="1:14" x14ac:dyDescent="0.25">
      <c r="A28" s="11" t="s">
        <v>51</v>
      </c>
      <c r="B28" s="11">
        <v>1976</v>
      </c>
      <c r="C28" s="11" t="s">
        <v>59</v>
      </c>
      <c r="D28" s="11" t="s">
        <v>61</v>
      </c>
      <c r="E28" s="13">
        <v>0</v>
      </c>
      <c r="F28" s="13">
        <v>6.5799525000000001</v>
      </c>
      <c r="G28" s="16">
        <v>6.5799525000000001</v>
      </c>
      <c r="H28" s="11" t="s">
        <v>62</v>
      </c>
      <c r="I28" s="13">
        <v>0</v>
      </c>
      <c r="J28" s="13">
        <v>4.3195352662835119E-2</v>
      </c>
      <c r="K28" s="43">
        <v>4.3195352662835119E-2</v>
      </c>
      <c r="L28" s="13"/>
      <c r="M28" s="13"/>
      <c r="N28" s="13"/>
    </row>
    <row r="29" spans="1:14" x14ac:dyDescent="0.25">
      <c r="A29" s="11" t="s">
        <v>52</v>
      </c>
      <c r="B29" s="11">
        <v>1976</v>
      </c>
      <c r="C29" s="11" t="s">
        <v>59</v>
      </c>
      <c r="D29" s="11" t="s">
        <v>61</v>
      </c>
      <c r="E29" s="13">
        <v>0.12559999999999999</v>
      </c>
      <c r="F29" s="13">
        <v>7.5364969999999998</v>
      </c>
      <c r="G29" s="16">
        <v>7.6620970000000002</v>
      </c>
      <c r="H29" s="11" t="s">
        <v>62</v>
      </c>
      <c r="I29" s="13">
        <v>2.7691153822114439E-2</v>
      </c>
      <c r="J29" s="13">
        <v>2.4766396396587451</v>
      </c>
      <c r="K29" s="43">
        <v>2.4651624645708443</v>
      </c>
      <c r="L29" s="13"/>
      <c r="M29" s="13"/>
      <c r="N29" s="13"/>
    </row>
    <row r="30" spans="1:14" x14ac:dyDescent="0.25">
      <c r="A30" s="11" t="s">
        <v>53</v>
      </c>
      <c r="B30" s="11">
        <v>1976</v>
      </c>
      <c r="C30" s="11" t="s">
        <v>59</v>
      </c>
      <c r="D30" s="11" t="s">
        <v>61</v>
      </c>
      <c r="E30" s="13">
        <v>0</v>
      </c>
      <c r="F30" s="13">
        <v>4.9485165000000002</v>
      </c>
      <c r="G30" s="16">
        <v>4.9485165000000002</v>
      </c>
      <c r="H30" s="11" t="s">
        <v>62</v>
      </c>
      <c r="I30" s="13">
        <v>0</v>
      </c>
      <c r="J30" s="13">
        <v>0.22413581354393103</v>
      </c>
      <c r="K30" s="43">
        <v>0.22413581354393103</v>
      </c>
      <c r="L30" s="13"/>
      <c r="M30" s="13"/>
      <c r="N30" s="13"/>
    </row>
    <row r="31" spans="1:14" x14ac:dyDescent="0.25">
      <c r="A31" s="11" t="s">
        <v>54</v>
      </c>
      <c r="B31" s="11">
        <v>1976</v>
      </c>
      <c r="C31" s="11" t="s">
        <v>59</v>
      </c>
      <c r="D31" s="11" t="s">
        <v>61</v>
      </c>
      <c r="E31" s="13">
        <v>0</v>
      </c>
      <c r="F31" s="13">
        <v>4.7762970000000005</v>
      </c>
      <c r="G31" s="16">
        <v>4.7762970000000005</v>
      </c>
      <c r="H31" s="11" t="s">
        <v>62</v>
      </c>
      <c r="I31" s="13">
        <v>0</v>
      </c>
      <c r="J31" s="13">
        <v>0.10052879008522872</v>
      </c>
      <c r="K31" s="43">
        <v>0.10052879008522872</v>
      </c>
      <c r="L31" s="13"/>
      <c r="M31" s="13"/>
      <c r="N31" s="13"/>
    </row>
    <row r="32" spans="1:14" x14ac:dyDescent="0.25">
      <c r="A32" s="11" t="s">
        <v>55</v>
      </c>
      <c r="B32" s="11">
        <v>1976</v>
      </c>
      <c r="C32" s="11" t="s">
        <v>59</v>
      </c>
      <c r="D32" s="11" t="s">
        <v>61</v>
      </c>
      <c r="E32" s="13">
        <v>0.18960000000000002</v>
      </c>
      <c r="F32" s="13">
        <v>7.6977189999999993</v>
      </c>
      <c r="G32" s="16">
        <v>7.8873189999999997</v>
      </c>
      <c r="H32" s="11" t="s">
        <v>62</v>
      </c>
      <c r="I32" s="13">
        <v>0.10049527352069847</v>
      </c>
      <c r="J32" s="13">
        <v>0.8566383985264725</v>
      </c>
      <c r="K32" s="43">
        <v>0.87625977017662948</v>
      </c>
      <c r="L32" s="13"/>
      <c r="M32" s="13"/>
      <c r="N32" s="13"/>
    </row>
    <row r="33" spans="1:14" x14ac:dyDescent="0.25">
      <c r="A33" s="11" t="s">
        <v>64</v>
      </c>
      <c r="B33" s="11">
        <v>1976</v>
      </c>
      <c r="C33" s="11" t="s">
        <v>59</v>
      </c>
      <c r="D33" s="11" t="s">
        <v>61</v>
      </c>
      <c r="E33" s="13">
        <v>0</v>
      </c>
      <c r="F33" s="13">
        <v>7.4302025</v>
      </c>
      <c r="G33" s="16">
        <v>7.4302025</v>
      </c>
      <c r="H33" s="11" t="s">
        <v>62</v>
      </c>
      <c r="I33" s="13">
        <v>0</v>
      </c>
      <c r="J33" s="13">
        <v>0.51466532575483737</v>
      </c>
      <c r="K33" s="43">
        <v>0.51466532575483737</v>
      </c>
      <c r="L33" s="13"/>
      <c r="M33" s="13"/>
      <c r="N33" s="13"/>
    </row>
    <row r="34" spans="1:14" x14ac:dyDescent="0.25">
      <c r="A34" s="24" t="s">
        <v>56</v>
      </c>
      <c r="B34" s="24">
        <v>1976</v>
      </c>
      <c r="C34" s="24" t="s">
        <v>59</v>
      </c>
      <c r="D34" s="24" t="s">
        <v>61</v>
      </c>
      <c r="E34" s="41">
        <v>0</v>
      </c>
      <c r="F34" s="41">
        <v>10.300204799999999</v>
      </c>
      <c r="G34" s="28">
        <v>10.300204799999999</v>
      </c>
      <c r="H34" s="24" t="s">
        <v>62</v>
      </c>
      <c r="I34" s="41">
        <v>0</v>
      </c>
      <c r="J34" s="41">
        <v>2.0450148681172755</v>
      </c>
      <c r="K34" s="44">
        <v>2.0450148681172755</v>
      </c>
      <c r="L34" s="13"/>
      <c r="M34" s="13"/>
      <c r="N34" s="13"/>
    </row>
    <row r="35" spans="1:14" x14ac:dyDescent="0.25">
      <c r="A35" s="11" t="s">
        <v>47</v>
      </c>
      <c r="B35" s="11">
        <v>2011</v>
      </c>
      <c r="C35" s="11" t="s">
        <v>59</v>
      </c>
      <c r="D35" s="11" t="s">
        <v>61</v>
      </c>
      <c r="E35" s="13">
        <v>0</v>
      </c>
      <c r="F35" s="13">
        <v>5.8486839934947614</v>
      </c>
      <c r="G35" s="16">
        <v>5.8486839934947614</v>
      </c>
      <c r="H35" s="11" t="s">
        <v>62</v>
      </c>
      <c r="I35" s="13">
        <v>0</v>
      </c>
      <c r="J35" s="13">
        <v>2.3664998918991591</v>
      </c>
      <c r="K35" s="43">
        <v>2.3664998918991591</v>
      </c>
      <c r="L35" s="13"/>
      <c r="M35" s="13"/>
      <c r="N35" s="13"/>
    </row>
    <row r="36" spans="1:14" x14ac:dyDescent="0.25">
      <c r="A36" s="11" t="s">
        <v>48</v>
      </c>
      <c r="B36" s="11">
        <v>2011</v>
      </c>
      <c r="C36" s="11" t="s">
        <v>59</v>
      </c>
      <c r="D36" s="11" t="s">
        <v>61</v>
      </c>
      <c r="E36" s="13">
        <v>2.9739801562500001E-2</v>
      </c>
      <c r="F36" s="13">
        <v>8.2410493527693092</v>
      </c>
      <c r="G36" s="16">
        <v>8.2707891543318084</v>
      </c>
      <c r="H36" s="11" t="s">
        <v>62</v>
      </c>
      <c r="I36" s="13">
        <v>1.5603077080309669E-2</v>
      </c>
      <c r="J36" s="13">
        <v>0.8901723679167135</v>
      </c>
      <c r="K36" s="43">
        <v>0.89170423485426276</v>
      </c>
      <c r="L36" s="13"/>
      <c r="M36" s="13"/>
      <c r="N36" s="13"/>
    </row>
    <row r="37" spans="1:14" x14ac:dyDescent="0.25">
      <c r="A37" s="11" t="s">
        <v>49</v>
      </c>
      <c r="B37" s="11">
        <v>2011</v>
      </c>
      <c r="C37" s="11" t="s">
        <v>59</v>
      </c>
      <c r="D37" s="11" t="s">
        <v>61</v>
      </c>
      <c r="E37" s="13">
        <v>0</v>
      </c>
      <c r="F37" s="13">
        <v>5.6221650175959628</v>
      </c>
      <c r="G37" s="16">
        <v>5.6221650175959628</v>
      </c>
      <c r="H37" s="11" t="s">
        <v>62</v>
      </c>
      <c r="I37" s="13">
        <v>0</v>
      </c>
      <c r="J37" s="13">
        <v>0.90420233200514555</v>
      </c>
      <c r="K37" s="43">
        <v>0.90420233200514555</v>
      </c>
      <c r="L37" s="13"/>
      <c r="M37" s="13"/>
      <c r="N37" s="13"/>
    </row>
    <row r="38" spans="1:14" x14ac:dyDescent="0.25">
      <c r="A38" s="11" t="s">
        <v>50</v>
      </c>
      <c r="B38" s="11">
        <v>2011</v>
      </c>
      <c r="C38" s="11" t="s">
        <v>59</v>
      </c>
      <c r="D38" s="11" t="s">
        <v>61</v>
      </c>
      <c r="E38" s="13">
        <v>0</v>
      </c>
      <c r="F38" s="13">
        <v>4.4588518237228936</v>
      </c>
      <c r="G38" s="16">
        <v>4.4588518237228936</v>
      </c>
      <c r="H38" s="11" t="s">
        <v>62</v>
      </c>
      <c r="I38" s="13">
        <v>0</v>
      </c>
      <c r="J38" s="13">
        <v>0.54078107314984514</v>
      </c>
      <c r="K38" s="43">
        <v>0.54078107314984514</v>
      </c>
      <c r="L38" s="13"/>
      <c r="M38" s="13"/>
      <c r="N38" s="13"/>
    </row>
    <row r="39" spans="1:14" x14ac:dyDescent="0.25">
      <c r="A39" s="11" t="s">
        <v>51</v>
      </c>
      <c r="B39" s="11">
        <v>2011</v>
      </c>
      <c r="C39" s="11" t="s">
        <v>59</v>
      </c>
      <c r="D39" s="11" t="s">
        <v>61</v>
      </c>
      <c r="E39" s="13">
        <v>0</v>
      </c>
      <c r="F39" s="13">
        <v>6.4002485817236394</v>
      </c>
      <c r="G39" s="16">
        <v>6.4002485817236394</v>
      </c>
      <c r="H39" s="11" t="s">
        <v>62</v>
      </c>
      <c r="I39" s="13">
        <v>0</v>
      </c>
      <c r="J39" s="13">
        <v>1.9816668964926696</v>
      </c>
      <c r="K39" s="43">
        <v>1.9816668964926696</v>
      </c>
      <c r="L39" s="13"/>
      <c r="M39" s="13"/>
      <c r="N39" s="13"/>
    </row>
    <row r="40" spans="1:14" x14ac:dyDescent="0.25">
      <c r="A40" s="11" t="s">
        <v>52</v>
      </c>
      <c r="B40" s="11">
        <v>2011</v>
      </c>
      <c r="C40" s="11" t="s">
        <v>59</v>
      </c>
      <c r="D40" s="11" t="s">
        <v>61</v>
      </c>
      <c r="E40" s="13">
        <v>0</v>
      </c>
      <c r="F40" s="13">
        <v>4.9121145809174527</v>
      </c>
      <c r="G40" s="16">
        <v>4.9121145809174527</v>
      </c>
      <c r="H40" s="11" t="s">
        <v>62</v>
      </c>
      <c r="I40" s="13">
        <v>0</v>
      </c>
      <c r="J40" s="13">
        <v>0.9554302819207251</v>
      </c>
      <c r="K40" s="43">
        <v>0.9554302819207251</v>
      </c>
      <c r="L40" s="13"/>
      <c r="M40" s="13"/>
      <c r="N40" s="13"/>
    </row>
    <row r="41" spans="1:14" x14ac:dyDescent="0.25">
      <c r="A41" s="11" t="s">
        <v>53</v>
      </c>
      <c r="B41" s="11">
        <v>2011</v>
      </c>
      <c r="C41" s="11" t="s">
        <v>59</v>
      </c>
      <c r="D41" s="11" t="s">
        <v>61</v>
      </c>
      <c r="E41" s="13">
        <v>0</v>
      </c>
      <c r="F41" s="13">
        <v>7.4469820485938882</v>
      </c>
      <c r="G41" s="16">
        <v>7.4469820485938882</v>
      </c>
      <c r="H41" s="11" t="s">
        <v>62</v>
      </c>
      <c r="I41" s="13">
        <v>0</v>
      </c>
      <c r="J41" s="13">
        <v>1.0589882592772868</v>
      </c>
      <c r="K41" s="43">
        <v>1.0589882592772868</v>
      </c>
      <c r="L41" s="13"/>
      <c r="M41" s="13"/>
      <c r="N41" s="13"/>
    </row>
    <row r="42" spans="1:14" x14ac:dyDescent="0.25">
      <c r="A42" s="11" t="s">
        <v>54</v>
      </c>
      <c r="B42" s="11">
        <v>2011</v>
      </c>
      <c r="C42" s="11" t="s">
        <v>59</v>
      </c>
      <c r="D42" s="11" t="s">
        <v>61</v>
      </c>
      <c r="E42" s="13">
        <v>0</v>
      </c>
      <c r="F42" s="13">
        <v>4.7535347573645437</v>
      </c>
      <c r="G42" s="16">
        <v>4.7535347573645437</v>
      </c>
      <c r="H42" s="11" t="s">
        <v>62</v>
      </c>
      <c r="I42" s="13">
        <v>0</v>
      </c>
      <c r="J42" s="13">
        <v>1.4036702648936921</v>
      </c>
      <c r="K42" s="43">
        <v>1.4036702648936921</v>
      </c>
      <c r="L42" s="13"/>
      <c r="M42" s="13"/>
      <c r="N42" s="13"/>
    </row>
    <row r="43" spans="1:14" x14ac:dyDescent="0.25">
      <c r="A43" s="11" t="s">
        <v>55</v>
      </c>
      <c r="B43" s="11">
        <v>2011</v>
      </c>
      <c r="C43" s="11" t="s">
        <v>59</v>
      </c>
      <c r="D43" s="11" t="s">
        <v>61</v>
      </c>
      <c r="E43" s="13">
        <v>1.0506872863247863E-2</v>
      </c>
      <c r="F43" s="13">
        <v>9.8770865184911223</v>
      </c>
      <c r="G43" s="16">
        <v>9.8875933913543719</v>
      </c>
      <c r="H43" s="11" t="s">
        <v>62</v>
      </c>
      <c r="I43" s="13">
        <v>2.7835288009710546E-3</v>
      </c>
      <c r="J43" s="13">
        <v>1.989941022912084</v>
      </c>
      <c r="K43" s="43">
        <v>1.9887306307465362</v>
      </c>
      <c r="L43" s="13"/>
      <c r="M43" s="13"/>
      <c r="N43" s="13"/>
    </row>
    <row r="44" spans="1:14" x14ac:dyDescent="0.25">
      <c r="A44" s="11" t="s">
        <v>64</v>
      </c>
      <c r="B44" s="11">
        <v>2011</v>
      </c>
      <c r="C44" s="11" t="s">
        <v>59</v>
      </c>
      <c r="D44" s="11" t="s">
        <v>61</v>
      </c>
      <c r="E44" s="13">
        <v>0</v>
      </c>
      <c r="F44" s="13">
        <v>7.7602447565020665</v>
      </c>
      <c r="G44" s="16">
        <v>7.7602447565020665</v>
      </c>
      <c r="H44" s="11" t="s">
        <v>62</v>
      </c>
      <c r="I44" s="13">
        <v>0</v>
      </c>
      <c r="J44" s="13">
        <v>0.98249579392968811</v>
      </c>
      <c r="K44" s="43">
        <v>0.98249579392968811</v>
      </c>
      <c r="L44" s="13"/>
      <c r="M44" s="13"/>
      <c r="N44" s="13"/>
    </row>
    <row r="45" spans="1:14" ht="15.75" thickBot="1" x14ac:dyDescent="0.3">
      <c r="A45" s="26" t="s">
        <v>56</v>
      </c>
      <c r="B45" s="26">
        <v>2011</v>
      </c>
      <c r="C45" s="26" t="s">
        <v>59</v>
      </c>
      <c r="D45" s="26" t="s">
        <v>61</v>
      </c>
      <c r="E45" s="42">
        <v>0</v>
      </c>
      <c r="F45" s="42">
        <v>5.96810450337252</v>
      </c>
      <c r="G45" s="29">
        <v>5.96810450337252</v>
      </c>
      <c r="H45" s="26" t="s">
        <v>62</v>
      </c>
      <c r="I45" s="42">
        <v>0</v>
      </c>
      <c r="J45" s="42">
        <v>1.3341265377525153</v>
      </c>
      <c r="K45" s="45">
        <v>1.3341265377525153</v>
      </c>
      <c r="L45" s="13"/>
      <c r="M45" s="13"/>
      <c r="N45" s="1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3"/>
  <sheetViews>
    <sheetView zoomScale="55" zoomScaleNormal="55" workbookViewId="0">
      <pane ySplit="1" topLeftCell="A2" activePane="bottomLeft" state="frozen"/>
      <selection pane="bottomLeft" activeCell="E19" sqref="E19"/>
    </sheetView>
  </sheetViews>
  <sheetFormatPr baseColWidth="10" defaultRowHeight="15" x14ac:dyDescent="0.25"/>
  <cols>
    <col min="1" max="3" width="15.28515625" customWidth="1"/>
    <col min="4" max="4" width="13.85546875" customWidth="1"/>
    <col min="5" max="5" width="8.5703125" style="2" customWidth="1"/>
    <col min="6" max="14" width="7" style="2" customWidth="1"/>
    <col min="15" max="26" width="9" style="2" customWidth="1"/>
    <col min="27" max="27" width="10" style="2" customWidth="1"/>
    <col min="28" max="28" width="9" style="2" customWidth="1"/>
    <col min="29" max="29" width="10" style="2" customWidth="1"/>
    <col min="30" max="32" width="9" style="2" customWidth="1"/>
    <col min="33" max="33" width="10" style="2" customWidth="1"/>
    <col min="34" max="37" width="9" style="2" customWidth="1"/>
    <col min="38" max="38" width="9.140625" style="4" customWidth="1"/>
    <col min="39" max="39" width="7.7109375" style="4" customWidth="1"/>
    <col min="40" max="40" width="8.42578125" style="4" customWidth="1"/>
    <col min="41" max="42" width="8.5703125" style="4" customWidth="1"/>
    <col min="43" max="43" width="10.28515625" style="4" customWidth="1"/>
    <col min="44" max="47" width="8.5703125" style="4" customWidth="1"/>
    <col min="48" max="48" width="11.28515625" style="22" customWidth="1"/>
    <col min="49" max="49" width="11.42578125" style="22"/>
    <col min="50" max="50" width="11.42578125" style="15"/>
  </cols>
  <sheetData>
    <row r="1" spans="1:50" ht="108" customHeight="1" x14ac:dyDescent="0.25">
      <c r="A1" t="s">
        <v>57</v>
      </c>
      <c r="B1" t="s">
        <v>63</v>
      </c>
      <c r="C1" t="s">
        <v>76</v>
      </c>
      <c r="D1" t="s">
        <v>58</v>
      </c>
      <c r="E1" s="1" t="s">
        <v>65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70</v>
      </c>
      <c r="T1" s="1" t="s">
        <v>71</v>
      </c>
      <c r="U1" s="1" t="s">
        <v>72</v>
      </c>
      <c r="V1" s="1" t="s">
        <v>31</v>
      </c>
      <c r="W1" s="1" t="s">
        <v>32</v>
      </c>
      <c r="X1" s="1" t="s">
        <v>33</v>
      </c>
      <c r="Y1" s="1" t="s">
        <v>34</v>
      </c>
      <c r="Z1" s="1" t="s">
        <v>46</v>
      </c>
      <c r="AA1" s="1" t="s">
        <v>35</v>
      </c>
      <c r="AB1" s="1" t="s">
        <v>36</v>
      </c>
      <c r="AC1" s="1" t="s">
        <v>37</v>
      </c>
      <c r="AD1" s="1" t="s">
        <v>38</v>
      </c>
      <c r="AE1" s="1" t="s">
        <v>39</v>
      </c>
      <c r="AF1" s="1" t="s">
        <v>40</v>
      </c>
      <c r="AG1" s="1" t="s">
        <v>41</v>
      </c>
      <c r="AH1" s="1" t="s">
        <v>42</v>
      </c>
      <c r="AI1" s="1" t="s">
        <v>43</v>
      </c>
      <c r="AJ1" s="1" t="s">
        <v>44</v>
      </c>
      <c r="AK1" s="1" t="s">
        <v>45</v>
      </c>
      <c r="AL1" s="3" t="s">
        <v>9</v>
      </c>
      <c r="AM1" s="3" t="s">
        <v>10</v>
      </c>
      <c r="AN1" s="3" t="s">
        <v>11</v>
      </c>
      <c r="AO1" s="3" t="s">
        <v>12</v>
      </c>
      <c r="AP1" s="3" t="s">
        <v>13</v>
      </c>
      <c r="AQ1" s="3" t="s">
        <v>14</v>
      </c>
      <c r="AR1" s="3" t="s">
        <v>15</v>
      </c>
      <c r="AS1" s="3" t="s">
        <v>16</v>
      </c>
      <c r="AT1" s="3" t="s">
        <v>17</v>
      </c>
      <c r="AU1" s="3" t="s">
        <v>18</v>
      </c>
      <c r="AV1" s="21" t="s">
        <v>75</v>
      </c>
      <c r="AW1" s="21" t="s">
        <v>73</v>
      </c>
      <c r="AX1" s="21" t="s">
        <v>74</v>
      </c>
    </row>
    <row r="2" spans="1:50" s="11" customFormat="1" x14ac:dyDescent="0.25">
      <c r="A2" s="11" t="s">
        <v>47</v>
      </c>
      <c r="B2" s="11">
        <v>2011</v>
      </c>
      <c r="C2" s="11" t="s">
        <v>59</v>
      </c>
      <c r="D2" t="s">
        <v>19</v>
      </c>
      <c r="E2" s="12"/>
      <c r="F2" s="12"/>
      <c r="G2" s="12"/>
      <c r="H2" s="12"/>
      <c r="I2" s="12"/>
      <c r="J2" s="12">
        <v>9.6831318681318663</v>
      </c>
      <c r="K2" s="12">
        <v>1.3337878787878794</v>
      </c>
      <c r="L2" s="12"/>
      <c r="M2" s="12"/>
      <c r="N2" s="12"/>
      <c r="O2" s="12">
        <f t="shared" ref="O2:O5" si="0">SUM(P2:T2)</f>
        <v>0</v>
      </c>
      <c r="P2" s="12">
        <v>0</v>
      </c>
      <c r="Q2" s="12"/>
      <c r="R2" s="12"/>
      <c r="S2" s="12"/>
      <c r="T2" s="12"/>
      <c r="U2" s="12">
        <v>14</v>
      </c>
      <c r="V2" s="12">
        <v>37</v>
      </c>
      <c r="W2" s="12">
        <v>0</v>
      </c>
      <c r="X2" s="12">
        <v>0</v>
      </c>
      <c r="Y2" s="12">
        <v>0</v>
      </c>
      <c r="Z2" s="12">
        <f>SUM(U2:Y2)</f>
        <v>51</v>
      </c>
      <c r="AA2" s="12">
        <v>10</v>
      </c>
      <c r="AB2" s="12">
        <v>0</v>
      </c>
      <c r="AC2" s="12">
        <v>14</v>
      </c>
      <c r="AD2" s="12">
        <v>16</v>
      </c>
      <c r="AE2" s="12">
        <v>0</v>
      </c>
      <c r="AF2" s="12">
        <v>0</v>
      </c>
      <c r="AG2" s="12">
        <v>14</v>
      </c>
      <c r="AH2" s="12">
        <v>36</v>
      </c>
      <c r="AI2" s="12">
        <v>0</v>
      </c>
      <c r="AJ2" s="12"/>
      <c r="AK2" s="12"/>
      <c r="AL2" s="13"/>
      <c r="AM2" s="13"/>
      <c r="AN2" s="13"/>
      <c r="AO2" s="13"/>
      <c r="AP2" s="13"/>
      <c r="AQ2" s="13">
        <v>0.31590643274853802</v>
      </c>
      <c r="AR2" s="13">
        <v>0.74659409002727228</v>
      </c>
      <c r="AS2" s="13"/>
      <c r="AT2" s="13"/>
      <c r="AU2" s="13"/>
      <c r="AV2" s="22">
        <f>(P2*E2*AL2)+(F2*Q2*AM2)+(G2*R2*AN2)+(H2*S2*AO2)+(I2*T2*AP2)</f>
        <v>0</v>
      </c>
      <c r="AW2" s="22">
        <f>(J2*AQ2*AC2)+(K2*AR2*AD2)+(L2*AS2*AE2)+(M2*AT2*AF2)</f>
        <v>58.758261410581824</v>
      </c>
      <c r="AX2" s="15">
        <f>AW2+AV2</f>
        <v>58.758261410581824</v>
      </c>
    </row>
    <row r="3" spans="1:50" s="11" customFormat="1" x14ac:dyDescent="0.25">
      <c r="A3" s="11" t="s">
        <v>47</v>
      </c>
      <c r="B3" s="11">
        <v>2011</v>
      </c>
      <c r="C3" s="11" t="s">
        <v>59</v>
      </c>
      <c r="D3" t="s">
        <v>20</v>
      </c>
      <c r="E3" s="12"/>
      <c r="F3" s="12"/>
      <c r="G3" s="12"/>
      <c r="H3" s="12"/>
      <c r="I3" s="12"/>
      <c r="J3" s="12">
        <v>9.8700323719835215</v>
      </c>
      <c r="K3" s="12">
        <v>1.1486646047050868</v>
      </c>
      <c r="L3" s="12"/>
      <c r="M3" s="12"/>
      <c r="N3" s="12"/>
      <c r="O3" s="12">
        <f t="shared" si="0"/>
        <v>0</v>
      </c>
      <c r="P3" s="12">
        <v>0</v>
      </c>
      <c r="Q3" s="12"/>
      <c r="R3" s="12"/>
      <c r="S3" s="12"/>
      <c r="T3" s="12"/>
      <c r="U3" s="12">
        <v>18</v>
      </c>
      <c r="V3" s="12">
        <v>35</v>
      </c>
      <c r="W3" s="12">
        <v>0</v>
      </c>
      <c r="X3" s="12">
        <v>0</v>
      </c>
      <c r="Y3" s="12">
        <v>0</v>
      </c>
      <c r="Z3" s="12">
        <f t="shared" ref="Z3:Z5" si="1">SUM(U3:Y3)</f>
        <v>53</v>
      </c>
      <c r="AA3" s="12">
        <v>10</v>
      </c>
      <c r="AB3" s="12">
        <v>0</v>
      </c>
      <c r="AC3" s="12">
        <v>18</v>
      </c>
      <c r="AD3" s="12">
        <v>12</v>
      </c>
      <c r="AE3" s="12">
        <v>0</v>
      </c>
      <c r="AF3" s="12">
        <v>0</v>
      </c>
      <c r="AG3" s="12">
        <v>18</v>
      </c>
      <c r="AH3" s="12">
        <v>32</v>
      </c>
      <c r="AI3" s="12"/>
      <c r="AJ3" s="12"/>
      <c r="AK3" s="12"/>
      <c r="AL3" s="13"/>
      <c r="AM3" s="13"/>
      <c r="AN3" s="13"/>
      <c r="AO3" s="13"/>
      <c r="AP3" s="13"/>
      <c r="AQ3" s="13">
        <v>0.41454262784150597</v>
      </c>
      <c r="AR3" s="13">
        <v>0.28585387987124178</v>
      </c>
      <c r="AS3" s="13"/>
      <c r="AT3" s="13"/>
      <c r="AU3" s="13"/>
      <c r="AV3" s="22">
        <f>(P3*E3*AL3)+(F3*Q3*AM3)+(G3*R3*AN3)+(H3*S3*AO3)+(I3*T3*AP3)</f>
        <v>0</v>
      </c>
      <c r="AW3" s="22">
        <f>(J3*AQ3*AC3)+(K3*AR3*AD3)+(L3*AS3*AE3)+(M3*AT3*AF3)</f>
        <v>77.588087621638635</v>
      </c>
      <c r="AX3" s="15">
        <f>AW3+AV3</f>
        <v>77.588087621638635</v>
      </c>
    </row>
    <row r="4" spans="1:50" s="11" customFormat="1" x14ac:dyDescent="0.25">
      <c r="A4" s="11" t="s">
        <v>47</v>
      </c>
      <c r="B4" s="11">
        <v>2011</v>
      </c>
      <c r="C4" s="11" t="s">
        <v>59</v>
      </c>
      <c r="D4" t="s">
        <v>21</v>
      </c>
      <c r="E4" s="12"/>
      <c r="F4" s="12"/>
      <c r="G4" s="12"/>
      <c r="H4" s="12"/>
      <c r="I4" s="12"/>
      <c r="J4" s="12">
        <v>7.439293008641009</v>
      </c>
      <c r="K4" s="12">
        <v>0.64530973451327189</v>
      </c>
      <c r="L4" s="12"/>
      <c r="M4" s="12"/>
      <c r="N4" s="12"/>
      <c r="O4" s="12">
        <f t="shared" si="0"/>
        <v>0</v>
      </c>
      <c r="P4" s="12">
        <v>0</v>
      </c>
      <c r="Q4" s="12"/>
      <c r="R4" s="12"/>
      <c r="S4" s="12"/>
      <c r="T4" s="12"/>
      <c r="U4" s="12">
        <v>7</v>
      </c>
      <c r="V4" s="12">
        <v>46</v>
      </c>
      <c r="W4" s="12">
        <v>0</v>
      </c>
      <c r="X4" s="12">
        <v>0</v>
      </c>
      <c r="Y4" s="12">
        <v>0</v>
      </c>
      <c r="Z4" s="12">
        <f t="shared" si="1"/>
        <v>53</v>
      </c>
      <c r="AA4" s="12">
        <v>7</v>
      </c>
      <c r="AB4" s="12">
        <v>3</v>
      </c>
      <c r="AC4" s="12">
        <v>7</v>
      </c>
      <c r="AD4" s="12">
        <v>23</v>
      </c>
      <c r="AE4" s="12">
        <v>0</v>
      </c>
      <c r="AF4" s="12">
        <v>0</v>
      </c>
      <c r="AG4" s="12">
        <v>7</v>
      </c>
      <c r="AH4" s="12">
        <v>43</v>
      </c>
      <c r="AI4" s="12"/>
      <c r="AJ4" s="12"/>
      <c r="AK4" s="12"/>
      <c r="AL4" s="13"/>
      <c r="AM4" s="13"/>
      <c r="AN4" s="13"/>
      <c r="AO4" s="13"/>
      <c r="AP4" s="13"/>
      <c r="AQ4" s="13">
        <v>0.28659090909090912</v>
      </c>
      <c r="AR4" s="13">
        <v>0.68269816169203401</v>
      </c>
      <c r="AS4" s="13"/>
      <c r="AT4" s="13"/>
      <c r="AU4" s="13"/>
      <c r="AV4" s="22">
        <f>(P4*E4*AL4)+(F4*Q4*AM4)+(G4*R4*AN4)+(H4*S4*AO4)+(I4*T4*AP4)</f>
        <v>0</v>
      </c>
      <c r="AW4" s="22">
        <f>(J4*AQ4*AC4)+(K4*AR4*AD4)+(L4*AS4*AE4)+(M4*AT4*AF4)</f>
        <v>25.056926922286763</v>
      </c>
      <c r="AX4" s="15">
        <f>AW4+AV4</f>
        <v>25.056926922286763</v>
      </c>
    </row>
    <row r="5" spans="1:50" s="11" customFormat="1" x14ac:dyDescent="0.25">
      <c r="A5" s="11" t="s">
        <v>47</v>
      </c>
      <c r="B5" s="11">
        <v>2011</v>
      </c>
      <c r="C5" s="11" t="s">
        <v>59</v>
      </c>
      <c r="D5" t="s">
        <v>22</v>
      </c>
      <c r="E5" s="12"/>
      <c r="F5" s="12"/>
      <c r="G5" s="12"/>
      <c r="H5" s="12"/>
      <c r="I5" s="12"/>
      <c r="J5" s="12">
        <v>15.637783793223893</v>
      </c>
      <c r="K5" s="12">
        <v>1.1043962008141137</v>
      </c>
      <c r="L5" s="12"/>
      <c r="M5" s="12"/>
      <c r="N5" s="12"/>
      <c r="O5" s="12">
        <f t="shared" si="0"/>
        <v>0</v>
      </c>
      <c r="P5" s="12">
        <v>0</v>
      </c>
      <c r="Q5" s="12"/>
      <c r="R5" s="12"/>
      <c r="S5" s="12"/>
      <c r="T5" s="12"/>
      <c r="U5" s="12">
        <v>12</v>
      </c>
      <c r="V5" s="12">
        <v>38</v>
      </c>
      <c r="W5" s="12">
        <v>0</v>
      </c>
      <c r="X5" s="12">
        <v>0</v>
      </c>
      <c r="Y5" s="12">
        <v>0</v>
      </c>
      <c r="Z5" s="12">
        <f t="shared" si="1"/>
        <v>50</v>
      </c>
      <c r="AA5" s="12">
        <v>10</v>
      </c>
      <c r="AB5" s="12">
        <v>0</v>
      </c>
      <c r="AC5" s="12">
        <v>12</v>
      </c>
      <c r="AD5" s="12">
        <v>18</v>
      </c>
      <c r="AE5" s="12">
        <v>0</v>
      </c>
      <c r="AF5" s="12">
        <v>0</v>
      </c>
      <c r="AG5" s="12">
        <v>12</v>
      </c>
      <c r="AH5" s="12">
        <v>38</v>
      </c>
      <c r="AI5" s="12"/>
      <c r="AJ5" s="12"/>
      <c r="AK5" s="12"/>
      <c r="AL5" s="13"/>
      <c r="AM5" s="13"/>
      <c r="AN5" s="13"/>
      <c r="AO5" s="13"/>
      <c r="AP5" s="13"/>
      <c r="AQ5" s="13">
        <v>0.31202020202020198</v>
      </c>
      <c r="AR5" s="13">
        <v>0.70387532799717778</v>
      </c>
      <c r="AS5" s="13"/>
      <c r="AT5" s="13"/>
      <c r="AU5" s="13"/>
      <c r="AV5" s="22">
        <f>(P5*E5*AL5)+(F5*Q5*AM5)+(G5*R5*AN5)+(H5*S5*AO5)+(I5*T5*AP5)</f>
        <v>0</v>
      </c>
      <c r="AW5" s="22">
        <f>(J5*AQ5*AC5)+(K5*AR5*AD5)+(L5*AS5*AE5)+(M5*AT5*AF5)</f>
        <v>72.544083785283192</v>
      </c>
      <c r="AX5" s="15">
        <f>AW5+AV5</f>
        <v>72.544083785283192</v>
      </c>
    </row>
    <row r="6" spans="1:50" s="5" customFormat="1" x14ac:dyDescent="0.25">
      <c r="A6" s="5" t="s">
        <v>47</v>
      </c>
      <c r="B6" s="5">
        <v>2011</v>
      </c>
      <c r="C6" s="5" t="s">
        <v>59</v>
      </c>
      <c r="D6" s="5" t="s">
        <v>61</v>
      </c>
      <c r="E6" s="6" t="e">
        <f t="shared" ref="E6:P6" si="2">AVERAGE(E2:E5)</f>
        <v>#DIV/0!</v>
      </c>
      <c r="F6" s="6" t="e">
        <f t="shared" si="2"/>
        <v>#DIV/0!</v>
      </c>
      <c r="G6" s="6" t="e">
        <f t="shared" si="2"/>
        <v>#DIV/0!</v>
      </c>
      <c r="H6" s="6" t="e">
        <f t="shared" si="2"/>
        <v>#DIV/0!</v>
      </c>
      <c r="I6" s="6" t="e">
        <f t="shared" si="2"/>
        <v>#DIV/0!</v>
      </c>
      <c r="J6" s="6">
        <f t="shared" si="2"/>
        <v>10.657560260495071</v>
      </c>
      <c r="K6" s="6">
        <f t="shared" si="2"/>
        <v>1.0580396047050877</v>
      </c>
      <c r="L6" s="6" t="e">
        <f t="shared" si="2"/>
        <v>#DIV/0!</v>
      </c>
      <c r="M6" s="6" t="e">
        <f t="shared" si="2"/>
        <v>#DIV/0!</v>
      </c>
      <c r="N6" s="6" t="e">
        <f t="shared" si="2"/>
        <v>#DIV/0!</v>
      </c>
      <c r="O6" s="6">
        <f t="shared" si="2"/>
        <v>0</v>
      </c>
      <c r="P6" s="6">
        <f t="shared" si="2"/>
        <v>0</v>
      </c>
      <c r="Q6" s="6" t="e">
        <f t="shared" ref="Q6:AU6" si="3">AVERAGE(Q2:Q5)</f>
        <v>#DIV/0!</v>
      </c>
      <c r="R6" s="6" t="e">
        <f t="shared" si="3"/>
        <v>#DIV/0!</v>
      </c>
      <c r="S6" s="6" t="e">
        <f t="shared" si="3"/>
        <v>#DIV/0!</v>
      </c>
      <c r="T6" s="6" t="e">
        <f t="shared" si="3"/>
        <v>#DIV/0!</v>
      </c>
      <c r="U6" s="6">
        <f t="shared" si="3"/>
        <v>12.75</v>
      </c>
      <c r="V6" s="6">
        <f t="shared" si="3"/>
        <v>39</v>
      </c>
      <c r="W6" s="6">
        <f t="shared" si="3"/>
        <v>0</v>
      </c>
      <c r="X6" s="6">
        <f t="shared" si="3"/>
        <v>0</v>
      </c>
      <c r="Y6" s="6">
        <f t="shared" si="3"/>
        <v>0</v>
      </c>
      <c r="Z6" s="6">
        <f t="shared" si="3"/>
        <v>51.75</v>
      </c>
      <c r="AA6" s="6">
        <f t="shared" si="3"/>
        <v>9.25</v>
      </c>
      <c r="AB6" s="6">
        <f t="shared" si="3"/>
        <v>0.75</v>
      </c>
      <c r="AC6" s="6">
        <f t="shared" si="3"/>
        <v>12.75</v>
      </c>
      <c r="AD6" s="6">
        <f t="shared" si="3"/>
        <v>17.25</v>
      </c>
      <c r="AE6" s="6">
        <f t="shared" si="3"/>
        <v>0</v>
      </c>
      <c r="AF6" s="6">
        <f t="shared" si="3"/>
        <v>0</v>
      </c>
      <c r="AG6" s="6">
        <f t="shared" si="3"/>
        <v>12.75</v>
      </c>
      <c r="AH6" s="6">
        <f t="shared" si="3"/>
        <v>37.25</v>
      </c>
      <c r="AI6" s="6">
        <f t="shared" si="3"/>
        <v>0</v>
      </c>
      <c r="AJ6" s="6" t="e">
        <f t="shared" si="3"/>
        <v>#DIV/0!</v>
      </c>
      <c r="AK6" s="6" t="e">
        <f t="shared" si="3"/>
        <v>#DIV/0!</v>
      </c>
      <c r="AL6" s="7" t="e">
        <f t="shared" si="3"/>
        <v>#DIV/0!</v>
      </c>
      <c r="AM6" s="7" t="e">
        <f t="shared" si="3"/>
        <v>#DIV/0!</v>
      </c>
      <c r="AN6" s="7" t="e">
        <f t="shared" si="3"/>
        <v>#DIV/0!</v>
      </c>
      <c r="AO6" s="7" t="e">
        <f t="shared" si="3"/>
        <v>#DIV/0!</v>
      </c>
      <c r="AP6" s="7" t="e">
        <f t="shared" si="3"/>
        <v>#DIV/0!</v>
      </c>
      <c r="AQ6" s="7">
        <f t="shared" si="3"/>
        <v>0.3322650429252888</v>
      </c>
      <c r="AR6" s="7">
        <f t="shared" si="3"/>
        <v>0.60475536489693149</v>
      </c>
      <c r="AS6" s="7" t="e">
        <f t="shared" si="3"/>
        <v>#DIV/0!</v>
      </c>
      <c r="AT6" s="7" t="e">
        <f t="shared" si="3"/>
        <v>#DIV/0!</v>
      </c>
      <c r="AU6" s="7" t="e">
        <f t="shared" si="3"/>
        <v>#DIV/0!</v>
      </c>
      <c r="AV6" s="22">
        <f t="shared" ref="AV6" si="4">AVERAGE(AV2:AV5)</f>
        <v>0</v>
      </c>
      <c r="AW6" s="22">
        <f t="shared" ref="AW6:AX6" si="5">AVERAGE(AW2:AW5)</f>
        <v>58.486839934947611</v>
      </c>
      <c r="AX6" s="15">
        <f t="shared" si="5"/>
        <v>58.486839934947611</v>
      </c>
    </row>
    <row r="7" spans="1:50" s="5" customFormat="1" x14ac:dyDescent="0.25">
      <c r="A7" s="5" t="s">
        <v>47</v>
      </c>
      <c r="B7" s="5">
        <v>2011</v>
      </c>
      <c r="C7" s="5" t="s">
        <v>59</v>
      </c>
      <c r="D7" s="5" t="s">
        <v>62</v>
      </c>
      <c r="E7" s="6" t="e">
        <f>STDEV(E2:E5)</f>
        <v>#DIV/0!</v>
      </c>
      <c r="F7" s="6" t="e">
        <f t="shared" ref="F7:AX7" si="6">STDEV(F2:F5)</f>
        <v>#DIV/0!</v>
      </c>
      <c r="G7" s="6" t="e">
        <f t="shared" si="6"/>
        <v>#DIV/0!</v>
      </c>
      <c r="H7" s="6" t="e">
        <f t="shared" si="6"/>
        <v>#DIV/0!</v>
      </c>
      <c r="I7" s="6" t="e">
        <f t="shared" si="6"/>
        <v>#DIV/0!</v>
      </c>
      <c r="J7" s="6">
        <f t="shared" si="6"/>
        <v>3.4990275509694291</v>
      </c>
      <c r="K7" s="6">
        <f t="shared" si="6"/>
        <v>0.29254337629145349</v>
      </c>
      <c r="L7" s="6" t="e">
        <f t="shared" si="6"/>
        <v>#DIV/0!</v>
      </c>
      <c r="M7" s="6" t="e">
        <f t="shared" si="6"/>
        <v>#DIV/0!</v>
      </c>
      <c r="N7" s="6" t="e">
        <f t="shared" si="6"/>
        <v>#DIV/0!</v>
      </c>
      <c r="O7" s="6">
        <f t="shared" si="6"/>
        <v>0</v>
      </c>
      <c r="P7" s="6">
        <f t="shared" si="6"/>
        <v>0</v>
      </c>
      <c r="Q7" s="6" t="e">
        <f t="shared" si="6"/>
        <v>#DIV/0!</v>
      </c>
      <c r="R7" s="6" t="e">
        <f t="shared" si="6"/>
        <v>#DIV/0!</v>
      </c>
      <c r="S7" s="6" t="e">
        <f t="shared" si="6"/>
        <v>#DIV/0!</v>
      </c>
      <c r="T7" s="6" t="e">
        <f t="shared" si="6"/>
        <v>#DIV/0!</v>
      </c>
      <c r="U7" s="6">
        <f t="shared" si="6"/>
        <v>4.5734742446707477</v>
      </c>
      <c r="V7" s="6">
        <f t="shared" si="6"/>
        <v>4.8304589153964796</v>
      </c>
      <c r="W7" s="6">
        <f t="shared" si="6"/>
        <v>0</v>
      </c>
      <c r="X7" s="6">
        <f t="shared" si="6"/>
        <v>0</v>
      </c>
      <c r="Y7" s="6">
        <f t="shared" si="6"/>
        <v>0</v>
      </c>
      <c r="Z7" s="6">
        <f t="shared" si="6"/>
        <v>1.5</v>
      </c>
      <c r="AA7" s="6">
        <f t="shared" si="6"/>
        <v>1.5</v>
      </c>
      <c r="AB7" s="6">
        <f t="shared" si="6"/>
        <v>1.5</v>
      </c>
      <c r="AC7" s="6">
        <f t="shared" si="6"/>
        <v>4.5734742446707477</v>
      </c>
      <c r="AD7" s="6">
        <f t="shared" si="6"/>
        <v>4.5734742446707477</v>
      </c>
      <c r="AE7" s="6">
        <f t="shared" si="6"/>
        <v>0</v>
      </c>
      <c r="AF7" s="6">
        <f t="shared" si="6"/>
        <v>0</v>
      </c>
      <c r="AG7" s="6">
        <f t="shared" si="6"/>
        <v>4.5734742446707477</v>
      </c>
      <c r="AH7" s="6">
        <f t="shared" si="6"/>
        <v>4.5734742446707477</v>
      </c>
      <c r="AI7" s="6" t="e">
        <f t="shared" si="6"/>
        <v>#DIV/0!</v>
      </c>
      <c r="AJ7" s="6" t="e">
        <f t="shared" si="6"/>
        <v>#DIV/0!</v>
      </c>
      <c r="AK7" s="6" t="e">
        <f t="shared" si="6"/>
        <v>#DIV/0!</v>
      </c>
      <c r="AL7" s="6" t="e">
        <f t="shared" si="6"/>
        <v>#DIV/0!</v>
      </c>
      <c r="AM7" s="6" t="e">
        <f t="shared" si="6"/>
        <v>#DIV/0!</v>
      </c>
      <c r="AN7" s="6" t="e">
        <f t="shared" si="6"/>
        <v>#DIV/0!</v>
      </c>
      <c r="AO7" s="6" t="e">
        <f t="shared" si="6"/>
        <v>#DIV/0!</v>
      </c>
      <c r="AP7" s="6" t="e">
        <f t="shared" si="6"/>
        <v>#DIV/0!</v>
      </c>
      <c r="AQ7" s="6">
        <f t="shared" si="6"/>
        <v>5.6371343758311605E-2</v>
      </c>
      <c r="AR7" s="6">
        <f t="shared" si="6"/>
        <v>0.2142554765970035</v>
      </c>
      <c r="AS7" s="6" t="e">
        <f t="shared" si="6"/>
        <v>#DIV/0!</v>
      </c>
      <c r="AT7" s="6" t="e">
        <f t="shared" si="6"/>
        <v>#DIV/0!</v>
      </c>
      <c r="AU7" s="6" t="e">
        <f t="shared" si="6"/>
        <v>#DIV/0!</v>
      </c>
      <c r="AV7" s="6">
        <f t="shared" si="6"/>
        <v>0</v>
      </c>
      <c r="AW7" s="6">
        <f t="shared" si="6"/>
        <v>23.664998918991589</v>
      </c>
      <c r="AX7" s="6">
        <f t="shared" si="6"/>
        <v>23.664998918991589</v>
      </c>
    </row>
    <row r="8" spans="1:50" x14ac:dyDescent="0.25">
      <c r="A8" s="11" t="s">
        <v>47</v>
      </c>
      <c r="B8" s="11">
        <v>2011</v>
      </c>
      <c r="C8" s="11" t="s">
        <v>60</v>
      </c>
      <c r="D8" t="s">
        <v>25</v>
      </c>
      <c r="E8" s="2">
        <v>43.861666666666657</v>
      </c>
      <c r="J8" s="2">
        <v>14.671581366840329</v>
      </c>
      <c r="K8" s="2">
        <v>0.94411764705882173</v>
      </c>
      <c r="O8" s="2">
        <f t="shared" ref="O8:O11" si="7">SUM(P8:T8)</f>
        <v>3</v>
      </c>
      <c r="P8" s="2">
        <v>3</v>
      </c>
      <c r="Q8" s="2">
        <v>0</v>
      </c>
      <c r="R8" s="2">
        <v>0</v>
      </c>
      <c r="U8" s="2">
        <v>13</v>
      </c>
      <c r="V8" s="2">
        <v>41</v>
      </c>
      <c r="W8" s="2">
        <v>0</v>
      </c>
      <c r="X8" s="2">
        <v>0</v>
      </c>
      <c r="Z8" s="2">
        <f t="shared" ref="Z8:Z11" si="8">SUM(U8:Y8)</f>
        <v>54</v>
      </c>
      <c r="AA8" s="2">
        <v>10</v>
      </c>
      <c r="AB8" s="2">
        <v>0</v>
      </c>
      <c r="AC8" s="2">
        <v>13</v>
      </c>
      <c r="AD8" s="2">
        <v>17</v>
      </c>
      <c r="AE8" s="2">
        <v>0</v>
      </c>
      <c r="AF8" s="2">
        <v>0</v>
      </c>
      <c r="AG8" s="2">
        <v>13</v>
      </c>
      <c r="AH8" s="2">
        <v>37</v>
      </c>
      <c r="AI8" s="2">
        <v>0</v>
      </c>
      <c r="AL8" s="4">
        <v>2.4620734908136481E-2</v>
      </c>
      <c r="AQ8" s="4">
        <v>0.24157090909090906</v>
      </c>
      <c r="AR8" s="4">
        <v>0.42571428571428571</v>
      </c>
      <c r="AV8" s="22">
        <f>(P8*E8*AL8)+(F8*Q8*AM8)+(G8*R8*AN8)+(H8*S8*AO8)+(I8*T8*AP8)</f>
        <v>3.2397194028871383</v>
      </c>
      <c r="AW8" s="22">
        <f>(J8*AQ8*AC8)+(K8*AR8*AD8)+(L8*AS8*AE8)+(M8*AT8*AF8)</f>
        <v>52.907668517369459</v>
      </c>
      <c r="AX8" s="15">
        <f>AW8+AV8</f>
        <v>56.147387920256598</v>
      </c>
    </row>
    <row r="9" spans="1:50" x14ac:dyDescent="0.25">
      <c r="A9" s="11" t="s">
        <v>47</v>
      </c>
      <c r="B9" s="11">
        <v>2011</v>
      </c>
      <c r="C9" s="11" t="s">
        <v>60</v>
      </c>
      <c r="D9" t="s">
        <v>26</v>
      </c>
      <c r="E9" s="2">
        <v>44.844999999999999</v>
      </c>
      <c r="J9" s="2">
        <v>13.409332977588051</v>
      </c>
      <c r="K9" s="2">
        <v>2.9915014965081497</v>
      </c>
      <c r="L9" s="2">
        <v>1.1076252319109501</v>
      </c>
      <c r="O9" s="2">
        <f t="shared" si="7"/>
        <v>2</v>
      </c>
      <c r="P9" s="2">
        <v>2</v>
      </c>
      <c r="Q9" s="2">
        <v>0</v>
      </c>
      <c r="R9" s="2">
        <v>0</v>
      </c>
      <c r="U9" s="2">
        <v>9</v>
      </c>
      <c r="V9" s="2">
        <v>7</v>
      </c>
      <c r="W9" s="2">
        <v>32</v>
      </c>
      <c r="X9" s="2">
        <v>0</v>
      </c>
      <c r="Z9" s="2">
        <f t="shared" si="8"/>
        <v>48</v>
      </c>
      <c r="AA9" s="2">
        <v>9</v>
      </c>
      <c r="AB9" s="2">
        <v>1</v>
      </c>
      <c r="AC9" s="2">
        <v>9</v>
      </c>
      <c r="AD9" s="2">
        <v>7</v>
      </c>
      <c r="AE9" s="2">
        <v>14</v>
      </c>
      <c r="AF9" s="2">
        <v>0</v>
      </c>
      <c r="AG9" s="2">
        <v>9</v>
      </c>
      <c r="AH9" s="2">
        <v>7</v>
      </c>
      <c r="AI9" s="2">
        <v>34</v>
      </c>
      <c r="AL9" s="4">
        <v>3.1520454545454539E-2</v>
      </c>
      <c r="AQ9" s="4">
        <v>0.17843971631205674</v>
      </c>
      <c r="AR9" s="4">
        <v>0.44458101425815449</v>
      </c>
      <c r="AS9" s="4">
        <v>0.43620069587468024</v>
      </c>
      <c r="AV9" s="22">
        <f>(P9*E9*AL9)+(F9*Q9*AM9)+(G9*R9*AN9)+(H9*S9*AO9)+(I9*T9*AP9)</f>
        <v>2.8270695681818174</v>
      </c>
      <c r="AW9" s="22">
        <f>(J9*AQ9*AC9)+(K9*AR9*AD9)+(L9*AS9*AE9)+(M9*AT9*AF9)</f>
        <v>37.608628095389875</v>
      </c>
      <c r="AX9" s="15">
        <f>AW9+AV9</f>
        <v>40.435697663571695</v>
      </c>
    </row>
    <row r="10" spans="1:50" x14ac:dyDescent="0.25">
      <c r="A10" s="11" t="s">
        <v>47</v>
      </c>
      <c r="B10" s="11">
        <v>2011</v>
      </c>
      <c r="C10" s="11" t="s">
        <v>60</v>
      </c>
      <c r="D10" t="s">
        <v>27</v>
      </c>
      <c r="E10" s="2">
        <v>43.4375</v>
      </c>
      <c r="J10" s="2">
        <v>16.835088683930472</v>
      </c>
      <c r="K10" s="2">
        <v>5.1215365992594712</v>
      </c>
      <c r="L10" s="2">
        <v>0.87053719008264352</v>
      </c>
      <c r="O10" s="2">
        <f t="shared" si="7"/>
        <v>2.5</v>
      </c>
      <c r="P10" s="2">
        <v>2.5</v>
      </c>
      <c r="Q10" s="2">
        <v>0</v>
      </c>
      <c r="R10" s="2">
        <v>0</v>
      </c>
      <c r="U10" s="2">
        <v>6</v>
      </c>
      <c r="V10" s="2">
        <v>11</v>
      </c>
      <c r="W10" s="2">
        <v>37</v>
      </c>
      <c r="X10" s="2">
        <v>0</v>
      </c>
      <c r="Z10" s="2">
        <f t="shared" si="8"/>
        <v>54</v>
      </c>
      <c r="AA10" s="2">
        <v>6</v>
      </c>
      <c r="AB10" s="2">
        <v>4</v>
      </c>
      <c r="AC10" s="2">
        <v>6</v>
      </c>
      <c r="AD10" s="2">
        <v>11</v>
      </c>
      <c r="AE10" s="2">
        <v>13</v>
      </c>
      <c r="AF10" s="2">
        <v>0</v>
      </c>
      <c r="AG10" s="2">
        <v>6</v>
      </c>
      <c r="AH10" s="2">
        <v>11</v>
      </c>
      <c r="AI10" s="2">
        <v>33</v>
      </c>
      <c r="AL10" s="4">
        <v>1.896267870579383E-2</v>
      </c>
      <c r="AQ10" s="4">
        <v>0.23434108527131783</v>
      </c>
      <c r="AR10" s="4">
        <v>0.43579545454545454</v>
      </c>
      <c r="AS10" s="4">
        <v>0.25923076923076926</v>
      </c>
      <c r="AV10" s="22">
        <f>(P10*E10*AL10)+(F10*Q10*AM10)+(G10*R10*AN10)+(H10*S10*AO10)+(I10*T10*AP10)</f>
        <v>2.0592283907072986</v>
      </c>
      <c r="AW10" s="22">
        <f>(J10*AQ10*AC10)+(K10*AR10*AD10)+(L10*AS10*AE10)+(M10*AT10*AF10)</f>
        <v>51.15599412026549</v>
      </c>
      <c r="AX10" s="15">
        <f>AW10+AV10</f>
        <v>53.215222510972787</v>
      </c>
    </row>
    <row r="11" spans="1:50" x14ac:dyDescent="0.25">
      <c r="A11" s="11" t="s">
        <v>47</v>
      </c>
      <c r="B11" s="11">
        <v>2011</v>
      </c>
      <c r="C11" s="11" t="s">
        <v>60</v>
      </c>
      <c r="D11" t="s">
        <v>28</v>
      </c>
      <c r="E11" s="2">
        <v>45.849999999999994</v>
      </c>
      <c r="F11" s="2">
        <v>22.362905674701082</v>
      </c>
      <c r="J11" s="2">
        <v>1.1291226096737916</v>
      </c>
      <c r="O11" s="2">
        <f t="shared" si="7"/>
        <v>14</v>
      </c>
      <c r="P11" s="2">
        <v>4</v>
      </c>
      <c r="Q11" s="2">
        <v>10</v>
      </c>
      <c r="R11" s="2">
        <v>0</v>
      </c>
      <c r="U11" s="2">
        <v>40</v>
      </c>
      <c r="V11" s="2">
        <v>0</v>
      </c>
      <c r="W11" s="2">
        <v>0</v>
      </c>
      <c r="X11" s="2">
        <v>0</v>
      </c>
      <c r="Z11" s="2">
        <f t="shared" si="8"/>
        <v>40</v>
      </c>
      <c r="AA11" s="2">
        <v>10</v>
      </c>
      <c r="AB11" s="2">
        <v>0</v>
      </c>
      <c r="AC11" s="2">
        <v>30</v>
      </c>
      <c r="AD11" s="2">
        <v>0</v>
      </c>
      <c r="AE11" s="2">
        <v>0</v>
      </c>
      <c r="AF11" s="2">
        <v>0</v>
      </c>
      <c r="AG11" s="2">
        <v>10</v>
      </c>
      <c r="AH11" s="2">
        <v>40</v>
      </c>
      <c r="AI11" s="2">
        <v>0</v>
      </c>
      <c r="AL11" s="4">
        <v>1.8179510746606332E-2</v>
      </c>
      <c r="AM11" s="4">
        <v>0.20582191780821918</v>
      </c>
      <c r="AQ11" s="4">
        <v>0.47340984512183099</v>
      </c>
      <c r="AV11" s="22">
        <f>(P11*E11*AL11)+(F11*Q11*AM11)+(G11*R11*AN11)+(H11*S11*AO11)+(I11*T11*AP11)</f>
        <v>49.361883608240447</v>
      </c>
      <c r="AW11" s="22">
        <f>(J11*AQ11*AC11)+(K11*AR11*AD11)+(L11*AS11*AE11)+(M11*AT11*AF11)</f>
        <v>16.03613279307682</v>
      </c>
      <c r="AX11" s="15">
        <f>AW11+AV11</f>
        <v>65.398016401317264</v>
      </c>
    </row>
    <row r="12" spans="1:50" s="8" customFormat="1" x14ac:dyDescent="0.25">
      <c r="A12" s="8" t="s">
        <v>47</v>
      </c>
      <c r="B12" s="8">
        <v>2011</v>
      </c>
      <c r="C12" s="8" t="s">
        <v>60</v>
      </c>
      <c r="D12" s="8" t="s">
        <v>61</v>
      </c>
      <c r="E12" s="9">
        <f t="shared" ref="E12:P12" si="9">AVERAGE(E8:E11)</f>
        <v>44.498541666666661</v>
      </c>
      <c r="F12" s="9">
        <f t="shared" si="9"/>
        <v>22.362905674701082</v>
      </c>
      <c r="G12" s="9" t="e">
        <f t="shared" si="9"/>
        <v>#DIV/0!</v>
      </c>
      <c r="H12" s="9" t="e">
        <f t="shared" si="9"/>
        <v>#DIV/0!</v>
      </c>
      <c r="I12" s="9" t="e">
        <f t="shared" si="9"/>
        <v>#DIV/0!</v>
      </c>
      <c r="J12" s="9">
        <f t="shared" si="9"/>
        <v>11.511281409508161</v>
      </c>
      <c r="K12" s="9">
        <f t="shared" si="9"/>
        <v>3.0190519142754808</v>
      </c>
      <c r="L12" s="9">
        <f t="shared" si="9"/>
        <v>0.9890812109967968</v>
      </c>
      <c r="M12" s="9" t="e">
        <f t="shared" si="9"/>
        <v>#DIV/0!</v>
      </c>
      <c r="N12" s="9" t="e">
        <f t="shared" si="9"/>
        <v>#DIV/0!</v>
      </c>
      <c r="O12" s="9">
        <f t="shared" si="9"/>
        <v>5.375</v>
      </c>
      <c r="P12" s="9">
        <f t="shared" si="9"/>
        <v>2.875</v>
      </c>
      <c r="Q12" s="9">
        <f t="shared" ref="Q12:AU12" si="10">AVERAGE(Q8:Q11)</f>
        <v>2.5</v>
      </c>
      <c r="R12" s="9">
        <f t="shared" si="10"/>
        <v>0</v>
      </c>
      <c r="S12" s="9" t="e">
        <f t="shared" si="10"/>
        <v>#DIV/0!</v>
      </c>
      <c r="T12" s="9" t="e">
        <f t="shared" si="10"/>
        <v>#DIV/0!</v>
      </c>
      <c r="U12" s="9">
        <f t="shared" si="10"/>
        <v>17</v>
      </c>
      <c r="V12" s="9">
        <f t="shared" si="10"/>
        <v>14.75</v>
      </c>
      <c r="W12" s="9">
        <f t="shared" si="10"/>
        <v>17.25</v>
      </c>
      <c r="X12" s="9">
        <f t="shared" si="10"/>
        <v>0</v>
      </c>
      <c r="Y12" s="9" t="e">
        <f t="shared" si="10"/>
        <v>#DIV/0!</v>
      </c>
      <c r="Z12" s="9">
        <f t="shared" si="10"/>
        <v>49</v>
      </c>
      <c r="AA12" s="9">
        <f t="shared" si="10"/>
        <v>8.75</v>
      </c>
      <c r="AB12" s="9">
        <f t="shared" si="10"/>
        <v>1.25</v>
      </c>
      <c r="AC12" s="9">
        <f t="shared" si="10"/>
        <v>14.5</v>
      </c>
      <c r="AD12" s="9">
        <f t="shared" si="10"/>
        <v>8.75</v>
      </c>
      <c r="AE12" s="9">
        <f t="shared" si="10"/>
        <v>6.75</v>
      </c>
      <c r="AF12" s="9">
        <f t="shared" si="10"/>
        <v>0</v>
      </c>
      <c r="AG12" s="9">
        <f t="shared" si="10"/>
        <v>9.5</v>
      </c>
      <c r="AH12" s="9">
        <f t="shared" si="10"/>
        <v>23.75</v>
      </c>
      <c r="AI12" s="9">
        <f t="shared" si="10"/>
        <v>16.75</v>
      </c>
      <c r="AJ12" s="9" t="e">
        <f t="shared" si="10"/>
        <v>#DIV/0!</v>
      </c>
      <c r="AK12" s="9" t="e">
        <f t="shared" si="10"/>
        <v>#DIV/0!</v>
      </c>
      <c r="AL12" s="10">
        <f t="shared" si="10"/>
        <v>2.3320844726497796E-2</v>
      </c>
      <c r="AM12" s="10">
        <f t="shared" si="10"/>
        <v>0.20582191780821918</v>
      </c>
      <c r="AN12" s="10" t="e">
        <f t="shared" si="10"/>
        <v>#DIV/0!</v>
      </c>
      <c r="AO12" s="10" t="e">
        <f t="shared" si="10"/>
        <v>#DIV/0!</v>
      </c>
      <c r="AP12" s="10" t="e">
        <f t="shared" si="10"/>
        <v>#DIV/0!</v>
      </c>
      <c r="AQ12" s="10">
        <f t="shared" si="10"/>
        <v>0.28194038894902868</v>
      </c>
      <c r="AR12" s="10">
        <f t="shared" si="10"/>
        <v>0.43536358483929827</v>
      </c>
      <c r="AS12" s="10">
        <f t="shared" si="10"/>
        <v>0.34771573255272475</v>
      </c>
      <c r="AT12" s="10" t="e">
        <f t="shared" si="10"/>
        <v>#DIV/0!</v>
      </c>
      <c r="AU12" s="10" t="e">
        <f t="shared" si="10"/>
        <v>#DIV/0!</v>
      </c>
      <c r="AV12" s="22">
        <f t="shared" ref="AV12" si="11">AVERAGE(AV8:AV11)</f>
        <v>14.371975242504176</v>
      </c>
      <c r="AW12" s="22">
        <f t="shared" ref="AW12:AX12" si="12">AVERAGE(AW8:AW11)</f>
        <v>39.427105881525414</v>
      </c>
      <c r="AX12" s="15">
        <f t="shared" si="12"/>
        <v>53.799081124029584</v>
      </c>
    </row>
    <row r="13" spans="1:50" s="8" customFormat="1" x14ac:dyDescent="0.25">
      <c r="A13" s="8" t="s">
        <v>47</v>
      </c>
      <c r="B13" s="8">
        <v>2011</v>
      </c>
      <c r="C13" s="8" t="s">
        <v>60</v>
      </c>
      <c r="D13" s="8" t="s">
        <v>62</v>
      </c>
      <c r="E13" s="9">
        <f>STDEV(E8:E11)</f>
        <v>1.076706736225483</v>
      </c>
      <c r="F13" s="9" t="e">
        <f t="shared" ref="F13:AX13" si="13">STDEV(F8:F11)</f>
        <v>#DIV/0!</v>
      </c>
      <c r="G13" s="9" t="e">
        <f t="shared" si="13"/>
        <v>#DIV/0!</v>
      </c>
      <c r="H13" s="9" t="e">
        <f t="shared" si="13"/>
        <v>#DIV/0!</v>
      </c>
      <c r="I13" s="9" t="e">
        <f t="shared" si="13"/>
        <v>#DIV/0!</v>
      </c>
      <c r="J13" s="9">
        <f t="shared" si="13"/>
        <v>7.0645179315499957</v>
      </c>
      <c r="K13" s="9">
        <f t="shared" si="13"/>
        <v>2.0888457445897388</v>
      </c>
      <c r="L13" s="9">
        <f t="shared" si="13"/>
        <v>0.16764656211503523</v>
      </c>
      <c r="M13" s="9" t="e">
        <f t="shared" si="13"/>
        <v>#DIV/0!</v>
      </c>
      <c r="N13" s="9" t="e">
        <f t="shared" si="13"/>
        <v>#DIV/0!</v>
      </c>
      <c r="O13" s="9">
        <f t="shared" si="13"/>
        <v>5.7644745351737541</v>
      </c>
      <c r="P13" s="9">
        <f t="shared" si="13"/>
        <v>0.8539125638299665</v>
      </c>
      <c r="Q13" s="9">
        <f t="shared" si="13"/>
        <v>5</v>
      </c>
      <c r="R13" s="9">
        <f t="shared" si="13"/>
        <v>0</v>
      </c>
      <c r="S13" s="9" t="e">
        <f t="shared" si="13"/>
        <v>#DIV/0!</v>
      </c>
      <c r="T13" s="9" t="e">
        <f t="shared" si="13"/>
        <v>#DIV/0!</v>
      </c>
      <c r="U13" s="9">
        <f t="shared" si="13"/>
        <v>15.599145275730121</v>
      </c>
      <c r="V13" s="9">
        <f t="shared" si="13"/>
        <v>18.080837001274766</v>
      </c>
      <c r="W13" s="9">
        <f t="shared" si="13"/>
        <v>20.022903552348911</v>
      </c>
      <c r="X13" s="9">
        <f t="shared" si="13"/>
        <v>0</v>
      </c>
      <c r="Y13" s="9" t="e">
        <f t="shared" si="13"/>
        <v>#DIV/0!</v>
      </c>
      <c r="Z13" s="9">
        <f t="shared" si="13"/>
        <v>6.6332495807107996</v>
      </c>
      <c r="AA13" s="9">
        <f t="shared" si="13"/>
        <v>1.8929694486000912</v>
      </c>
      <c r="AB13" s="9">
        <f t="shared" si="13"/>
        <v>1.8929694486000912</v>
      </c>
      <c r="AC13" s="9">
        <f t="shared" si="13"/>
        <v>10.723805294763608</v>
      </c>
      <c r="AD13" s="9">
        <f t="shared" si="13"/>
        <v>7.1355915428692152</v>
      </c>
      <c r="AE13" s="9">
        <f t="shared" si="13"/>
        <v>7.8049129826453969</v>
      </c>
      <c r="AF13" s="9">
        <f t="shared" si="13"/>
        <v>0</v>
      </c>
      <c r="AG13" s="9">
        <f t="shared" si="13"/>
        <v>2.8867513459481291</v>
      </c>
      <c r="AH13" s="9">
        <f t="shared" si="13"/>
        <v>17.153716798408443</v>
      </c>
      <c r="AI13" s="9">
        <f t="shared" si="13"/>
        <v>19.345542122153102</v>
      </c>
      <c r="AJ13" s="9" t="e">
        <f t="shared" si="13"/>
        <v>#DIV/0!</v>
      </c>
      <c r="AK13" s="9" t="e">
        <f t="shared" si="13"/>
        <v>#DIV/0!</v>
      </c>
      <c r="AL13" s="9">
        <f t="shared" si="13"/>
        <v>6.1738761952886958E-3</v>
      </c>
      <c r="AM13" s="9" t="e">
        <f t="shared" si="13"/>
        <v>#DIV/0!</v>
      </c>
      <c r="AN13" s="9" t="e">
        <f t="shared" si="13"/>
        <v>#DIV/0!</v>
      </c>
      <c r="AO13" s="9" t="e">
        <f t="shared" si="13"/>
        <v>#DIV/0!</v>
      </c>
      <c r="AP13" s="9" t="e">
        <f t="shared" si="13"/>
        <v>#DIV/0!</v>
      </c>
      <c r="AQ13" s="9">
        <f t="shared" si="13"/>
        <v>0.1307265982856744</v>
      </c>
      <c r="AR13" s="9">
        <f t="shared" si="13"/>
        <v>9.4407756603644543E-3</v>
      </c>
      <c r="AS13" s="9">
        <f t="shared" si="13"/>
        <v>0.12513663519599538</v>
      </c>
      <c r="AT13" s="9" t="e">
        <f t="shared" si="13"/>
        <v>#DIV/0!</v>
      </c>
      <c r="AU13" s="9" t="e">
        <f t="shared" si="13"/>
        <v>#DIV/0!</v>
      </c>
      <c r="AV13" s="9">
        <f t="shared" si="13"/>
        <v>23.331733680310052</v>
      </c>
      <c r="AW13" s="9">
        <f t="shared" si="13"/>
        <v>17.026810934317318</v>
      </c>
      <c r="AX13" s="9">
        <f t="shared" si="13"/>
        <v>10.311332806952333</v>
      </c>
    </row>
    <row r="14" spans="1:50" x14ac:dyDescent="0.25">
      <c r="A14" s="11" t="s">
        <v>48</v>
      </c>
      <c r="B14" s="11">
        <v>2011</v>
      </c>
      <c r="C14" s="11" t="s">
        <v>59</v>
      </c>
      <c r="D14" t="s">
        <v>19</v>
      </c>
      <c r="E14" s="2">
        <v>42.515000000000001</v>
      </c>
      <c r="J14" s="2">
        <v>8.8096222167243941</v>
      </c>
      <c r="K14" s="2">
        <v>1.7782000000000011</v>
      </c>
      <c r="L14" s="2">
        <v>0.41150768105340207</v>
      </c>
      <c r="O14" s="2">
        <f>SUM(P14:T14)</f>
        <v>0.5</v>
      </c>
      <c r="P14" s="2">
        <v>0.5</v>
      </c>
      <c r="U14" s="2">
        <v>17</v>
      </c>
      <c r="V14" s="2">
        <v>27</v>
      </c>
      <c r="W14" s="2">
        <v>22</v>
      </c>
      <c r="X14" s="2">
        <v>0</v>
      </c>
      <c r="Y14" s="2">
        <v>0</v>
      </c>
      <c r="Z14" s="2">
        <f>SUM(U14:Y14)</f>
        <v>66</v>
      </c>
      <c r="AA14" s="2">
        <v>10</v>
      </c>
      <c r="AB14" s="2">
        <v>0</v>
      </c>
      <c r="AC14" s="2">
        <v>17</v>
      </c>
      <c r="AD14" s="2">
        <v>13</v>
      </c>
      <c r="AE14" s="2">
        <v>0</v>
      </c>
      <c r="AF14" s="2">
        <v>0</v>
      </c>
      <c r="AG14" s="2">
        <v>17</v>
      </c>
      <c r="AH14" s="2">
        <v>27</v>
      </c>
      <c r="AI14" s="2">
        <v>6</v>
      </c>
      <c r="AL14" s="4">
        <v>2.2343749999999999E-2</v>
      </c>
      <c r="AQ14" s="4">
        <v>0.45903150819659078</v>
      </c>
      <c r="AR14" s="4">
        <v>0.32701180524175333</v>
      </c>
      <c r="AS14" s="4">
        <v>0.62565063187933145</v>
      </c>
      <c r="AV14" s="22">
        <f>(P14*E14*AL14)+(F14*Q14*AM14)+(G14*R14*AN14)+(H14*S14*AO14)+(I14*T14*AP14)</f>
        <v>0.474972265625</v>
      </c>
      <c r="AW14" s="22">
        <f>(J14*AQ14*AC14)+(K14*AR14*AD14)+(L14*AS14*AE14)+(M14*AT14*AF14)</f>
        <v>76.305602034399783</v>
      </c>
      <c r="AX14" s="15">
        <f>AW14+AV14</f>
        <v>76.780574300024782</v>
      </c>
    </row>
    <row r="15" spans="1:50" x14ac:dyDescent="0.25">
      <c r="A15" s="11" t="s">
        <v>48</v>
      </c>
      <c r="B15" s="11">
        <v>2011</v>
      </c>
      <c r="C15" s="11" t="s">
        <v>59</v>
      </c>
      <c r="D15" t="s">
        <v>20</v>
      </c>
      <c r="E15" s="2">
        <v>37.884999999999998</v>
      </c>
      <c r="J15" s="2">
        <v>8.2695997157227197</v>
      </c>
      <c r="K15" s="2">
        <v>3.0787645121449159</v>
      </c>
      <c r="L15" s="2">
        <v>0.60756614785992158</v>
      </c>
      <c r="O15" s="2">
        <f t="shared" ref="O15:O18" si="14">SUM(P15:T15)</f>
        <v>0.5</v>
      </c>
      <c r="P15" s="2">
        <v>0.5</v>
      </c>
      <c r="U15" s="2">
        <v>13</v>
      </c>
      <c r="V15" s="2">
        <v>15</v>
      </c>
      <c r="W15" s="2">
        <v>32</v>
      </c>
      <c r="X15" s="2">
        <v>0</v>
      </c>
      <c r="Y15" s="2">
        <v>0</v>
      </c>
      <c r="Z15" s="2">
        <f t="shared" ref="Z15:Z18" si="15">SUM(U15:Y15)</f>
        <v>60</v>
      </c>
      <c r="AA15" s="2">
        <v>10</v>
      </c>
      <c r="AB15" s="2">
        <v>0</v>
      </c>
      <c r="AC15" s="2">
        <v>13</v>
      </c>
      <c r="AD15" s="2">
        <v>15</v>
      </c>
      <c r="AE15" s="2">
        <v>2</v>
      </c>
      <c r="AF15" s="2">
        <v>0</v>
      </c>
      <c r="AG15" s="2">
        <v>13</v>
      </c>
      <c r="AH15" s="2">
        <v>15</v>
      </c>
      <c r="AI15" s="2">
        <v>22</v>
      </c>
      <c r="AL15" s="4">
        <v>1.1716666666666667E-2</v>
      </c>
      <c r="AQ15" s="4">
        <v>0.59375238120553242</v>
      </c>
      <c r="AR15" s="4">
        <v>0.41258399930507295</v>
      </c>
      <c r="AS15" s="4">
        <v>0.64824764854094097</v>
      </c>
      <c r="AV15" s="22">
        <f>(P15*E15*AL15)+(F15*Q15*AM15)+(G15*R15*AN15)+(H15*S15*AO15)+(I15*T15*AP15)</f>
        <v>0.22194295833333333</v>
      </c>
      <c r="AW15" s="22">
        <f>(J15*AQ15*AC15)+(K15*AR15*AD15)+(L15*AS15*AE15)+(M15*AT15*AF15)</f>
        <v>83.672670080206217</v>
      </c>
      <c r="AX15" s="15">
        <f>AW15+AV15</f>
        <v>83.894613038539546</v>
      </c>
    </row>
    <row r="16" spans="1:50" x14ac:dyDescent="0.25">
      <c r="A16" s="11" t="s">
        <v>48</v>
      </c>
      <c r="B16" s="11">
        <v>2011</v>
      </c>
      <c r="C16" s="11" t="s">
        <v>59</v>
      </c>
      <c r="D16" t="s">
        <v>21</v>
      </c>
      <c r="E16" s="2">
        <v>44.354999999999997</v>
      </c>
      <c r="J16" s="2">
        <v>7.0112135404028155</v>
      </c>
      <c r="K16" s="2">
        <v>2.4048420701910258</v>
      </c>
      <c r="L16" s="2">
        <v>1.3006855983772816</v>
      </c>
      <c r="O16" s="2">
        <f t="shared" si="14"/>
        <v>0.5</v>
      </c>
      <c r="P16" s="2">
        <v>0.5</v>
      </c>
      <c r="U16" s="2">
        <v>19</v>
      </c>
      <c r="V16" s="2">
        <v>18</v>
      </c>
      <c r="W16" s="2">
        <v>24</v>
      </c>
      <c r="X16" s="2">
        <v>0</v>
      </c>
      <c r="Y16" s="2">
        <v>0</v>
      </c>
      <c r="Z16" s="2">
        <f t="shared" si="15"/>
        <v>61</v>
      </c>
      <c r="AA16" s="2">
        <v>10</v>
      </c>
      <c r="AB16" s="2">
        <v>0</v>
      </c>
      <c r="AC16" s="2">
        <v>19</v>
      </c>
      <c r="AD16" s="2">
        <v>11</v>
      </c>
      <c r="AE16" s="2">
        <v>0</v>
      </c>
      <c r="AF16" s="2">
        <v>0</v>
      </c>
      <c r="AG16" s="2">
        <v>19</v>
      </c>
      <c r="AH16" s="2">
        <v>18</v>
      </c>
      <c r="AI16" s="2">
        <v>13</v>
      </c>
      <c r="AL16" s="4">
        <v>3.1250000000000002E-3</v>
      </c>
      <c r="AQ16" s="4">
        <v>0.44930241950039712</v>
      </c>
      <c r="AR16" s="4">
        <v>0.701702712628412</v>
      </c>
      <c r="AS16" s="4">
        <v>0.60959290206331262</v>
      </c>
      <c r="AV16" s="22">
        <f>(P16*E16*AL16)+(F16*Q16*AM16)+(G16*R16*AN16)+(H16*S16*AO16)+(I16*T16*AP16)</f>
        <v>6.9304687500000003E-2</v>
      </c>
      <c r="AW16" s="22">
        <f>(J16*AQ16*AC16)+(K16*AR16*AD16)+(L16*AS16*AE16)+(M16*AT16*AF16)</f>
        <v>78.415275184457329</v>
      </c>
      <c r="AX16" s="15">
        <f>AW16+AV16</f>
        <v>78.484579871957322</v>
      </c>
    </row>
    <row r="17" spans="1:50" x14ac:dyDescent="0.25">
      <c r="A17" s="11" t="s">
        <v>48</v>
      </c>
      <c r="B17" s="11">
        <v>2011</v>
      </c>
      <c r="C17" s="11" t="s">
        <v>59</v>
      </c>
      <c r="D17" t="s">
        <v>22</v>
      </c>
      <c r="E17" s="2">
        <v>45.994999999999997</v>
      </c>
      <c r="J17" s="2">
        <v>10.793540145985402</v>
      </c>
      <c r="K17" s="2">
        <v>4.222363636363637</v>
      </c>
      <c r="L17" s="2">
        <v>1.2140270270270292</v>
      </c>
      <c r="O17" s="2">
        <f t="shared" si="14"/>
        <v>0.5</v>
      </c>
      <c r="P17" s="2">
        <v>0.5</v>
      </c>
      <c r="U17" s="2">
        <v>16</v>
      </c>
      <c r="V17" s="2">
        <v>31</v>
      </c>
      <c r="W17" s="2">
        <v>20</v>
      </c>
      <c r="X17" s="2">
        <v>0</v>
      </c>
      <c r="Y17" s="2">
        <v>0</v>
      </c>
      <c r="Z17" s="2">
        <f t="shared" si="15"/>
        <v>67</v>
      </c>
      <c r="AA17" s="2">
        <v>10</v>
      </c>
      <c r="AB17" s="2">
        <v>0</v>
      </c>
      <c r="AC17" s="2">
        <v>16</v>
      </c>
      <c r="AD17" s="2">
        <v>14</v>
      </c>
      <c r="AE17" s="2">
        <v>0</v>
      </c>
      <c r="AF17" s="2">
        <v>0</v>
      </c>
      <c r="AG17" s="2">
        <v>16</v>
      </c>
      <c r="AH17" s="2">
        <v>31</v>
      </c>
      <c r="AI17" s="2">
        <v>3</v>
      </c>
      <c r="AL17" s="4">
        <v>1.61E-2</v>
      </c>
      <c r="AQ17" s="4">
        <v>0.41090071940872114</v>
      </c>
      <c r="AR17" s="4">
        <v>0.44710268777030537</v>
      </c>
      <c r="AS17" s="4">
        <v>0.82745914549351929</v>
      </c>
      <c r="AV17" s="22">
        <f>(P17*E17*AL17)+(F17*Q17*AM17)+(G17*R17*AN17)+(H17*S17*AO17)+(I17*T17*AP17)</f>
        <v>0.37025975</v>
      </c>
      <c r="AW17" s="22">
        <f>(J17*AQ17*AC17)+(K17*AR17*AD17)+(L17*AS17*AE17)+(M17*AT17*AF17)</f>
        <v>97.390796403101987</v>
      </c>
      <c r="AX17" s="15">
        <f>AW17+AV17</f>
        <v>97.76105615310199</v>
      </c>
    </row>
    <row r="18" spans="1:50" x14ac:dyDescent="0.25">
      <c r="A18" s="11" t="s">
        <v>48</v>
      </c>
      <c r="B18" s="11">
        <v>2011</v>
      </c>
      <c r="C18" s="11" t="s">
        <v>59</v>
      </c>
      <c r="D18" t="s">
        <v>23</v>
      </c>
      <c r="E18" s="2">
        <v>43.225000000000001</v>
      </c>
      <c r="J18" s="2">
        <v>8.4397345679012332</v>
      </c>
      <c r="K18" s="2">
        <v>3.6747597402597401</v>
      </c>
      <c r="L18" s="2">
        <v>1.3931486035848279</v>
      </c>
      <c r="O18" s="2">
        <f t="shared" si="14"/>
        <v>0.5</v>
      </c>
      <c r="P18" s="2">
        <v>0.5</v>
      </c>
      <c r="U18" s="2">
        <v>14</v>
      </c>
      <c r="V18" s="2">
        <v>37</v>
      </c>
      <c r="W18" s="2">
        <v>24</v>
      </c>
      <c r="X18" s="2">
        <v>0</v>
      </c>
      <c r="Y18" s="2">
        <v>0</v>
      </c>
      <c r="Z18" s="2">
        <f t="shared" si="15"/>
        <v>75</v>
      </c>
      <c r="AA18" s="2">
        <v>10</v>
      </c>
      <c r="AB18" s="2">
        <v>0</v>
      </c>
      <c r="AC18" s="2">
        <v>14</v>
      </c>
      <c r="AD18" s="2">
        <v>16</v>
      </c>
      <c r="AE18" s="2">
        <v>0</v>
      </c>
      <c r="AF18" s="2">
        <v>0</v>
      </c>
      <c r="AG18" s="2">
        <v>14</v>
      </c>
      <c r="AH18" s="2">
        <v>36</v>
      </c>
      <c r="AI18" s="2">
        <v>0</v>
      </c>
      <c r="AL18" s="4">
        <v>1.6217948717948717E-2</v>
      </c>
      <c r="AQ18" s="4">
        <v>0.37977929621451728</v>
      </c>
      <c r="AR18" s="4">
        <v>0.5339603095383757</v>
      </c>
      <c r="AS18" s="4">
        <v>0.52056794729725597</v>
      </c>
      <c r="AV18" s="22">
        <f>(P18*E18*AL18)+(F18*Q18*AM18)+(G18*R18*AN18)+(H18*S18*AO18)+(I18*T18*AP18)</f>
        <v>0.35051041666666666</v>
      </c>
      <c r="AW18" s="22">
        <f>(J18*AQ18*AC18)+(K18*AR18*AD18)+(L18*AS18*AE18)+(M18*AT18*AF18)</f>
        <v>76.268123936300114</v>
      </c>
      <c r="AX18" s="15">
        <f>AW18+AV18</f>
        <v>76.618634352966779</v>
      </c>
    </row>
    <row r="19" spans="1:50" s="5" customFormat="1" x14ac:dyDescent="0.25">
      <c r="A19" s="5" t="s">
        <v>48</v>
      </c>
      <c r="B19" s="5">
        <v>2011</v>
      </c>
      <c r="C19" s="5" t="s">
        <v>59</v>
      </c>
      <c r="D19" s="5" t="s">
        <v>61</v>
      </c>
      <c r="E19" s="6">
        <f t="shared" ref="E19:P19" si="16">AVERAGE(E14:E18)</f>
        <v>42.795000000000002</v>
      </c>
      <c r="F19" s="6" t="e">
        <f t="shared" si="16"/>
        <v>#DIV/0!</v>
      </c>
      <c r="G19" s="6" t="e">
        <f t="shared" si="16"/>
        <v>#DIV/0!</v>
      </c>
      <c r="H19" s="6" t="e">
        <f t="shared" si="16"/>
        <v>#DIV/0!</v>
      </c>
      <c r="I19" s="6" t="e">
        <f t="shared" si="16"/>
        <v>#DIV/0!</v>
      </c>
      <c r="J19" s="6">
        <f t="shared" si="16"/>
        <v>8.6647420373473132</v>
      </c>
      <c r="K19" s="6">
        <f t="shared" si="16"/>
        <v>3.0317859917918639</v>
      </c>
      <c r="L19" s="6">
        <f t="shared" si="16"/>
        <v>0.98538701158049236</v>
      </c>
      <c r="M19" s="6" t="e">
        <f t="shared" si="16"/>
        <v>#DIV/0!</v>
      </c>
      <c r="N19" s="6" t="e">
        <f t="shared" si="16"/>
        <v>#DIV/0!</v>
      </c>
      <c r="O19" s="6">
        <f t="shared" si="16"/>
        <v>0.5</v>
      </c>
      <c r="P19" s="6">
        <f t="shared" si="16"/>
        <v>0.5</v>
      </c>
      <c r="Q19" s="6" t="e">
        <f t="shared" ref="Q19:AU19" si="17">AVERAGE(Q14:Q18)</f>
        <v>#DIV/0!</v>
      </c>
      <c r="R19" s="6" t="e">
        <f t="shared" si="17"/>
        <v>#DIV/0!</v>
      </c>
      <c r="S19" s="6" t="e">
        <f t="shared" si="17"/>
        <v>#DIV/0!</v>
      </c>
      <c r="T19" s="6" t="e">
        <f t="shared" si="17"/>
        <v>#DIV/0!</v>
      </c>
      <c r="U19" s="6">
        <f t="shared" si="17"/>
        <v>15.8</v>
      </c>
      <c r="V19" s="6">
        <f t="shared" si="17"/>
        <v>25.6</v>
      </c>
      <c r="W19" s="6">
        <f t="shared" si="17"/>
        <v>24.4</v>
      </c>
      <c r="X19" s="6">
        <f t="shared" si="17"/>
        <v>0</v>
      </c>
      <c r="Y19" s="6">
        <f t="shared" si="17"/>
        <v>0</v>
      </c>
      <c r="Z19" s="6">
        <f t="shared" si="17"/>
        <v>65.8</v>
      </c>
      <c r="AA19" s="6">
        <f t="shared" si="17"/>
        <v>10</v>
      </c>
      <c r="AB19" s="6">
        <f t="shared" si="17"/>
        <v>0</v>
      </c>
      <c r="AC19" s="6">
        <f t="shared" si="17"/>
        <v>15.8</v>
      </c>
      <c r="AD19" s="6">
        <f t="shared" si="17"/>
        <v>13.8</v>
      </c>
      <c r="AE19" s="6">
        <f t="shared" si="17"/>
        <v>0.4</v>
      </c>
      <c r="AF19" s="6">
        <f t="shared" si="17"/>
        <v>0</v>
      </c>
      <c r="AG19" s="6">
        <f t="shared" si="17"/>
        <v>15.8</v>
      </c>
      <c r="AH19" s="6">
        <f t="shared" si="17"/>
        <v>25.4</v>
      </c>
      <c r="AI19" s="6">
        <f t="shared" si="17"/>
        <v>8.8000000000000007</v>
      </c>
      <c r="AJ19" s="6" t="e">
        <f t="shared" si="17"/>
        <v>#DIV/0!</v>
      </c>
      <c r="AK19" s="6" t="e">
        <f t="shared" si="17"/>
        <v>#DIV/0!</v>
      </c>
      <c r="AL19" s="7">
        <f t="shared" si="17"/>
        <v>1.3900673076923076E-2</v>
      </c>
      <c r="AM19" s="7" t="e">
        <f t="shared" si="17"/>
        <v>#DIV/0!</v>
      </c>
      <c r="AN19" s="7" t="e">
        <f t="shared" si="17"/>
        <v>#DIV/0!</v>
      </c>
      <c r="AO19" s="7" t="e">
        <f t="shared" si="17"/>
        <v>#DIV/0!</v>
      </c>
      <c r="AP19" s="7" t="e">
        <f t="shared" si="17"/>
        <v>#DIV/0!</v>
      </c>
      <c r="AQ19" s="7">
        <f t="shared" si="17"/>
        <v>0.4585532649051518</v>
      </c>
      <c r="AR19" s="7">
        <f t="shared" si="17"/>
        <v>0.48447230289678389</v>
      </c>
      <c r="AS19" s="7">
        <f t="shared" si="17"/>
        <v>0.64630365505487197</v>
      </c>
      <c r="AT19" s="7" t="e">
        <f t="shared" si="17"/>
        <v>#DIV/0!</v>
      </c>
      <c r="AU19" s="7" t="e">
        <f t="shared" si="17"/>
        <v>#DIV/0!</v>
      </c>
      <c r="AV19" s="22">
        <f t="shared" ref="AV19" si="18">AVERAGE(AV14:AV18)</f>
        <v>0.29739801562500001</v>
      </c>
      <c r="AW19" s="22">
        <f t="shared" ref="AW19:AX19" si="19">AVERAGE(AW14:AW18)</f>
        <v>82.410493527693092</v>
      </c>
      <c r="AX19" s="15">
        <f t="shared" si="19"/>
        <v>82.707891543318084</v>
      </c>
    </row>
    <row r="20" spans="1:50" s="5" customFormat="1" x14ac:dyDescent="0.25">
      <c r="A20" s="5" t="s">
        <v>48</v>
      </c>
      <c r="B20" s="5">
        <v>2011</v>
      </c>
      <c r="C20" s="5" t="s">
        <v>59</v>
      </c>
      <c r="D20" s="5" t="s">
        <v>62</v>
      </c>
      <c r="E20" s="6">
        <f>STDEV(E14:E18)</f>
        <v>3.0432301917534925</v>
      </c>
      <c r="F20" s="6" t="e">
        <f t="shared" ref="F20:AX20" si="20">STDEV(F14:F18)</f>
        <v>#DIV/0!</v>
      </c>
      <c r="G20" s="6" t="e">
        <f t="shared" si="20"/>
        <v>#DIV/0!</v>
      </c>
      <c r="H20" s="6" t="e">
        <f t="shared" si="20"/>
        <v>#DIV/0!</v>
      </c>
      <c r="I20" s="6" t="e">
        <f t="shared" si="20"/>
        <v>#DIV/0!</v>
      </c>
      <c r="J20" s="6">
        <f t="shared" si="20"/>
        <v>1.3687306126088463</v>
      </c>
      <c r="K20" s="6">
        <f t="shared" si="20"/>
        <v>0.97437593745900875</v>
      </c>
      <c r="L20" s="6">
        <f t="shared" si="20"/>
        <v>0.44442239549839746</v>
      </c>
      <c r="M20" s="6" t="e">
        <f t="shared" si="20"/>
        <v>#DIV/0!</v>
      </c>
      <c r="N20" s="6" t="e">
        <f t="shared" si="20"/>
        <v>#DIV/0!</v>
      </c>
      <c r="O20" s="6">
        <f t="shared" si="20"/>
        <v>0</v>
      </c>
      <c r="P20" s="6">
        <f t="shared" si="20"/>
        <v>0</v>
      </c>
      <c r="Q20" s="6" t="e">
        <f t="shared" si="20"/>
        <v>#DIV/0!</v>
      </c>
      <c r="R20" s="6" t="e">
        <f t="shared" si="20"/>
        <v>#DIV/0!</v>
      </c>
      <c r="S20" s="6" t="e">
        <f t="shared" si="20"/>
        <v>#DIV/0!</v>
      </c>
      <c r="T20" s="6" t="e">
        <f t="shared" si="20"/>
        <v>#DIV/0!</v>
      </c>
      <c r="U20" s="6">
        <f t="shared" si="20"/>
        <v>2.3874672772626622</v>
      </c>
      <c r="V20" s="6">
        <f t="shared" si="20"/>
        <v>9.0994505328618587</v>
      </c>
      <c r="W20" s="6">
        <f t="shared" si="20"/>
        <v>4.5607017003965469</v>
      </c>
      <c r="X20" s="6">
        <f t="shared" si="20"/>
        <v>0</v>
      </c>
      <c r="Y20" s="6">
        <f t="shared" si="20"/>
        <v>0</v>
      </c>
      <c r="Z20" s="6">
        <f t="shared" si="20"/>
        <v>5.9749476985158623</v>
      </c>
      <c r="AA20" s="6">
        <f t="shared" si="20"/>
        <v>0</v>
      </c>
      <c r="AB20" s="6">
        <f t="shared" si="20"/>
        <v>0</v>
      </c>
      <c r="AC20" s="6">
        <f t="shared" si="20"/>
        <v>2.3874672772626622</v>
      </c>
      <c r="AD20" s="6">
        <f t="shared" si="20"/>
        <v>1.9235384061671315</v>
      </c>
      <c r="AE20" s="6">
        <f t="shared" si="20"/>
        <v>0.89442719099991586</v>
      </c>
      <c r="AF20" s="6">
        <f t="shared" si="20"/>
        <v>0</v>
      </c>
      <c r="AG20" s="6">
        <f t="shared" si="20"/>
        <v>2.3874672772626622</v>
      </c>
      <c r="AH20" s="6">
        <f t="shared" si="20"/>
        <v>8.792041856133304</v>
      </c>
      <c r="AI20" s="6">
        <f t="shared" si="20"/>
        <v>8.8147603484156054</v>
      </c>
      <c r="AJ20" s="6" t="e">
        <f t="shared" si="20"/>
        <v>#DIV/0!</v>
      </c>
      <c r="AK20" s="6" t="e">
        <f t="shared" si="20"/>
        <v>#DIV/0!</v>
      </c>
      <c r="AL20" s="6">
        <f t="shared" si="20"/>
        <v>7.112969975699707E-3</v>
      </c>
      <c r="AM20" s="6" t="e">
        <f t="shared" si="20"/>
        <v>#DIV/0!</v>
      </c>
      <c r="AN20" s="6" t="e">
        <f t="shared" si="20"/>
        <v>#DIV/0!</v>
      </c>
      <c r="AO20" s="6" t="e">
        <f t="shared" si="20"/>
        <v>#DIV/0!</v>
      </c>
      <c r="AP20" s="6" t="e">
        <f t="shared" si="20"/>
        <v>#DIV/0!</v>
      </c>
      <c r="AQ20" s="6">
        <f t="shared" si="20"/>
        <v>8.191567484510287E-2</v>
      </c>
      <c r="AR20" s="6">
        <f t="shared" si="20"/>
        <v>0.14229927825123917</v>
      </c>
      <c r="AS20" s="6">
        <f t="shared" si="20"/>
        <v>0.11225505087026882</v>
      </c>
      <c r="AT20" s="6" t="e">
        <f t="shared" si="20"/>
        <v>#DIV/0!</v>
      </c>
      <c r="AU20" s="6" t="e">
        <f t="shared" si="20"/>
        <v>#DIV/0!</v>
      </c>
      <c r="AV20" s="6">
        <f t="shared" si="20"/>
        <v>0.15603077080309669</v>
      </c>
      <c r="AW20" s="6">
        <f t="shared" si="20"/>
        <v>8.9017236791671355</v>
      </c>
      <c r="AX20" s="6">
        <f t="shared" si="20"/>
        <v>8.917042348542628</v>
      </c>
    </row>
    <row r="21" spans="1:50" x14ac:dyDescent="0.25">
      <c r="A21" s="11" t="s">
        <v>48</v>
      </c>
      <c r="B21" s="11">
        <v>2011</v>
      </c>
      <c r="C21" s="11" t="s">
        <v>60</v>
      </c>
      <c r="D21" t="s">
        <v>25</v>
      </c>
      <c r="E21" s="2">
        <v>41.327500000000001</v>
      </c>
      <c r="J21" s="2">
        <v>8.4305238907849827</v>
      </c>
      <c r="K21" s="2">
        <v>3.3994703301295446</v>
      </c>
      <c r="L21" s="2">
        <v>2.2778925233644869</v>
      </c>
      <c r="O21" s="2">
        <f t="shared" ref="O21:O25" si="21">SUM(P21:T21)</f>
        <v>1.5</v>
      </c>
      <c r="P21" s="2">
        <v>1.5</v>
      </c>
      <c r="Q21" s="2">
        <v>0</v>
      </c>
      <c r="R21" s="2">
        <v>0</v>
      </c>
      <c r="U21" s="2">
        <v>17</v>
      </c>
      <c r="V21" s="2">
        <v>28</v>
      </c>
      <c r="W21" s="2">
        <v>28</v>
      </c>
      <c r="X21" s="2">
        <v>0</v>
      </c>
      <c r="Z21" s="2">
        <f t="shared" ref="Z21:Z25" si="22">SUM(U21:Y21)</f>
        <v>73</v>
      </c>
      <c r="AA21" s="2">
        <v>10</v>
      </c>
      <c r="AB21" s="2">
        <v>0</v>
      </c>
      <c r="AC21" s="2">
        <v>17</v>
      </c>
      <c r="AD21" s="2">
        <v>13</v>
      </c>
      <c r="AE21" s="2">
        <v>0</v>
      </c>
      <c r="AF21" s="2">
        <v>0</v>
      </c>
      <c r="AG21" s="2">
        <v>17</v>
      </c>
      <c r="AH21" s="2">
        <v>28</v>
      </c>
      <c r="AI21" s="2">
        <v>5</v>
      </c>
      <c r="AL21" s="4">
        <v>0.10264773758589393</v>
      </c>
      <c r="AQ21" s="4">
        <v>0.3753807740324594</v>
      </c>
      <c r="AR21" s="4">
        <v>0.60104884295647054</v>
      </c>
      <c r="AS21" s="4">
        <v>0.52825648202532616</v>
      </c>
      <c r="AV21" s="22">
        <f>(P21*E21*AL21)+(F21*Q21*AM21)+(G21*R21*AN21)+(H21*S21*AO21)+(I21*T21*AP21)</f>
        <v>6.3632615626215472</v>
      </c>
      <c r="AW21" s="22">
        <f>(J21*AQ21*AC21)+(K21*AR21*AD21)+(L21*AS21*AE21)+(M21*AT21*AF21)</f>
        <v>80.361382133233917</v>
      </c>
      <c r="AX21" s="15">
        <f>AW21+AV21</f>
        <v>86.724643695855463</v>
      </c>
    </row>
    <row r="22" spans="1:50" x14ac:dyDescent="0.25">
      <c r="A22" s="11" t="s">
        <v>48</v>
      </c>
      <c r="B22" s="11">
        <v>2011</v>
      </c>
      <c r="C22" s="11" t="s">
        <v>60</v>
      </c>
      <c r="D22" t="s">
        <v>26</v>
      </c>
      <c r="E22" s="2">
        <v>44.375</v>
      </c>
      <c r="J22" s="2">
        <v>7.0507887120115784</v>
      </c>
      <c r="K22" s="2">
        <v>4.8041717260854213</v>
      </c>
      <c r="L22" s="2">
        <v>0.83611716621253718</v>
      </c>
      <c r="O22" s="2">
        <f t="shared" si="21"/>
        <v>4</v>
      </c>
      <c r="P22" s="2">
        <v>4</v>
      </c>
      <c r="Q22" s="2">
        <v>0</v>
      </c>
      <c r="R22" s="2">
        <v>0</v>
      </c>
      <c r="U22" s="2">
        <v>20</v>
      </c>
      <c r="V22" s="2">
        <v>22</v>
      </c>
      <c r="W22" s="2">
        <v>36</v>
      </c>
      <c r="X22" s="2">
        <v>0</v>
      </c>
      <c r="Z22" s="2">
        <f t="shared" si="22"/>
        <v>78</v>
      </c>
      <c r="AA22" s="2">
        <v>10</v>
      </c>
      <c r="AB22" s="2">
        <v>0</v>
      </c>
      <c r="AC22" s="2">
        <v>20</v>
      </c>
      <c r="AD22" s="2">
        <v>10</v>
      </c>
      <c r="AE22" s="2">
        <v>0</v>
      </c>
      <c r="AF22" s="2">
        <v>0</v>
      </c>
      <c r="AG22" s="2">
        <v>20</v>
      </c>
      <c r="AH22" s="2">
        <v>22</v>
      </c>
      <c r="AI22" s="2">
        <v>8</v>
      </c>
      <c r="AL22" s="4">
        <v>6.7490581255468071E-2</v>
      </c>
      <c r="AQ22" s="4">
        <v>0.45749490488458322</v>
      </c>
      <c r="AR22" s="4">
        <v>0.38069773825208619</v>
      </c>
      <c r="AS22" s="4">
        <v>0.65432166380297818</v>
      </c>
      <c r="AV22" s="22">
        <f>(P22*E22*AL22)+(F22*Q22*AM22)+(G22*R22*AN22)+(H22*S22*AO22)+(I22*T22*AP22)</f>
        <v>11.979578172845583</v>
      </c>
      <c r="AW22" s="22">
        <f>(J22*AQ22*AC22)+(K22*AR22*AD22)+(L22*AS22*AE22)+(M22*AT22*AF22)</f>
        <v>82.803371326214005</v>
      </c>
      <c r="AX22" s="15">
        <f>AW22+AV22</f>
        <v>94.782949499059583</v>
      </c>
    </row>
    <row r="23" spans="1:50" x14ac:dyDescent="0.25">
      <c r="A23" s="11" t="s">
        <v>48</v>
      </c>
      <c r="B23" s="11">
        <v>2011</v>
      </c>
      <c r="C23" s="11" t="s">
        <v>60</v>
      </c>
      <c r="D23" t="s">
        <v>27</v>
      </c>
      <c r="E23" s="2">
        <v>40.57833333333334</v>
      </c>
      <c r="J23" s="2">
        <v>8.2676971768857523</v>
      </c>
      <c r="K23" s="2">
        <v>2.5813889392565725</v>
      </c>
      <c r="L23" s="2">
        <v>1.0009566964675685</v>
      </c>
      <c r="O23" s="2">
        <f t="shared" si="21"/>
        <v>3</v>
      </c>
      <c r="P23" s="2">
        <v>3</v>
      </c>
      <c r="Q23" s="2">
        <v>0</v>
      </c>
      <c r="R23" s="2">
        <v>0</v>
      </c>
      <c r="U23" s="2">
        <v>13</v>
      </c>
      <c r="V23" s="2">
        <v>27</v>
      </c>
      <c r="W23" s="2">
        <v>16</v>
      </c>
      <c r="X23" s="2">
        <v>0</v>
      </c>
      <c r="Z23" s="2">
        <f t="shared" si="22"/>
        <v>56</v>
      </c>
      <c r="AA23" s="2">
        <v>10</v>
      </c>
      <c r="AB23" s="2">
        <v>0</v>
      </c>
      <c r="AC23" s="2">
        <v>13</v>
      </c>
      <c r="AD23" s="2">
        <v>17</v>
      </c>
      <c r="AE23" s="2">
        <v>0</v>
      </c>
      <c r="AF23" s="2">
        <v>0</v>
      </c>
      <c r="AG23" s="2">
        <v>13</v>
      </c>
      <c r="AH23" s="2">
        <v>27</v>
      </c>
      <c r="AI23" s="2">
        <v>10</v>
      </c>
      <c r="AL23" s="4">
        <v>6.3844652344652336E-2</v>
      </c>
      <c r="AQ23" s="4">
        <v>0.29363951376964176</v>
      </c>
      <c r="AR23" s="4">
        <v>0.81233622815481943</v>
      </c>
      <c r="AS23" s="4">
        <v>0.80475960564151705</v>
      </c>
      <c r="AV23" s="22">
        <f>(P23*E23*AL23)+(F23*Q23*AM23)+(G23*R23*AN23)+(H23*S23*AO23)+(I23*T23*AP23)</f>
        <v>7.7721287531762533</v>
      </c>
      <c r="AW23" s="22">
        <f>(J23*AQ23*AC23)+(K23*AR23*AD23)+(L23*AS23*AE23)+(M23*AT23*AF23)</f>
        <v>67.208641350576158</v>
      </c>
      <c r="AX23" s="15">
        <f>AW23+AV23</f>
        <v>74.980770103752405</v>
      </c>
    </row>
    <row r="24" spans="1:50" x14ac:dyDescent="0.25">
      <c r="A24" s="11" t="s">
        <v>48</v>
      </c>
      <c r="B24" s="11">
        <v>2011</v>
      </c>
      <c r="C24" s="11" t="s">
        <v>60</v>
      </c>
      <c r="D24" t="s">
        <v>28</v>
      </c>
      <c r="E24" s="2">
        <v>36.049999999999997</v>
      </c>
      <c r="J24" s="2">
        <v>7.1866052133697709</v>
      </c>
      <c r="K24" s="2">
        <v>2.3921705202312138</v>
      </c>
      <c r="L24" s="2">
        <v>0.6509763313609469</v>
      </c>
      <c r="O24" s="2">
        <f t="shared" si="21"/>
        <v>1.5</v>
      </c>
      <c r="P24" s="2">
        <v>1.5</v>
      </c>
      <c r="Q24" s="2">
        <v>0</v>
      </c>
      <c r="R24" s="2">
        <v>0</v>
      </c>
      <c r="U24" s="2">
        <v>13</v>
      </c>
      <c r="V24" s="2">
        <v>18</v>
      </c>
      <c r="W24" s="2">
        <v>28</v>
      </c>
      <c r="X24" s="2">
        <v>0</v>
      </c>
      <c r="Z24" s="2">
        <f t="shared" si="22"/>
        <v>59</v>
      </c>
      <c r="AA24" s="2">
        <v>10</v>
      </c>
      <c r="AB24" s="2">
        <v>0</v>
      </c>
      <c r="AC24" s="2">
        <v>13</v>
      </c>
      <c r="AD24" s="2">
        <v>17</v>
      </c>
      <c r="AE24" s="2">
        <v>0</v>
      </c>
      <c r="AF24" s="2">
        <v>0</v>
      </c>
      <c r="AG24" s="2">
        <v>13</v>
      </c>
      <c r="AH24" s="2">
        <v>18</v>
      </c>
      <c r="AI24" s="2">
        <v>19</v>
      </c>
      <c r="AL24" s="4">
        <v>3.8501199040767375E-2</v>
      </c>
      <c r="AQ24" s="4">
        <v>0.56864838453864075</v>
      </c>
      <c r="AR24" s="4">
        <v>0.6540414487082219</v>
      </c>
      <c r="AS24" s="4">
        <v>0.68061824729891962</v>
      </c>
      <c r="AV24" s="22">
        <f>(P24*E24*AL24)+(F24*Q24*AM24)+(G24*R24*AN24)+(H24*S24*AO24)+(I24*T24*AP24)</f>
        <v>2.0819523381294958</v>
      </c>
      <c r="AW24" s="22">
        <f>(J24*AQ24*AC24)+(K24*AR24*AD24)+(L24*AS24*AE24)+(M24*AT24*AF24)</f>
        <v>79.724306218051126</v>
      </c>
      <c r="AX24" s="15">
        <f>AW24+AV24</f>
        <v>81.806258556180623</v>
      </c>
    </row>
    <row r="25" spans="1:50" x14ac:dyDescent="0.25">
      <c r="A25" s="11" t="s">
        <v>48</v>
      </c>
      <c r="B25" s="11">
        <v>2011</v>
      </c>
      <c r="C25" s="11" t="s">
        <v>60</v>
      </c>
      <c r="D25" t="s">
        <v>29</v>
      </c>
      <c r="E25" s="2">
        <v>41.258333333333333</v>
      </c>
      <c r="J25" s="2">
        <v>7.4167806324110668</v>
      </c>
      <c r="K25" s="2">
        <v>2.2042814149947212</v>
      </c>
      <c r="L25" s="2">
        <v>0.94177659182922324</v>
      </c>
      <c r="O25" s="2">
        <f t="shared" si="21"/>
        <v>2.5</v>
      </c>
      <c r="P25" s="2">
        <v>2.5</v>
      </c>
      <c r="Q25" s="2">
        <v>0</v>
      </c>
      <c r="R25" s="2">
        <v>0</v>
      </c>
      <c r="U25" s="2">
        <v>17</v>
      </c>
      <c r="V25" s="2">
        <v>20</v>
      </c>
      <c r="W25" s="2">
        <v>21</v>
      </c>
      <c r="X25" s="2">
        <v>0</v>
      </c>
      <c r="Z25" s="2">
        <f t="shared" si="22"/>
        <v>58</v>
      </c>
      <c r="AA25" s="2">
        <v>10</v>
      </c>
      <c r="AB25" s="2">
        <v>0</v>
      </c>
      <c r="AC25" s="2">
        <v>17</v>
      </c>
      <c r="AD25" s="2">
        <v>13</v>
      </c>
      <c r="AE25" s="2">
        <v>0</v>
      </c>
      <c r="AF25" s="2">
        <v>0</v>
      </c>
      <c r="AG25" s="2">
        <v>17</v>
      </c>
      <c r="AH25" s="2">
        <v>20</v>
      </c>
      <c r="AI25" s="2">
        <v>13</v>
      </c>
      <c r="AL25" s="4">
        <v>7.006109265411592E-2</v>
      </c>
      <c r="AQ25" s="4">
        <v>0.40046955506484938</v>
      </c>
      <c r="AR25" s="4">
        <v>0.69698350622584326</v>
      </c>
      <c r="AS25" s="4">
        <v>0.72594899232389376</v>
      </c>
      <c r="AV25" s="22">
        <f>(P25*E25*AL25)+(F25*Q25*AM25)+(G25*R25*AN25)+(H25*S25*AO25)+(I25*T25*AP25)</f>
        <v>7.2265097860526648</v>
      </c>
      <c r="AW25" s="22">
        <f>(J25*AQ25*AC25)+(K25*AR25*AD25)+(L25*AS25*AE25)+(M25*AT25*AF25)</f>
        <v>70.46583353918858</v>
      </c>
      <c r="AX25" s="15">
        <f>AW25+AV25</f>
        <v>77.692343325241239</v>
      </c>
    </row>
    <row r="26" spans="1:50" s="8" customFormat="1" x14ac:dyDescent="0.25">
      <c r="A26" s="8" t="s">
        <v>48</v>
      </c>
      <c r="B26" s="8">
        <v>2011</v>
      </c>
      <c r="C26" s="8" t="s">
        <v>60</v>
      </c>
      <c r="D26" s="8" t="s">
        <v>61</v>
      </c>
      <c r="E26" s="9">
        <f t="shared" ref="E26:P26" si="23">AVERAGE(E21:E25)</f>
        <v>40.717833333333331</v>
      </c>
      <c r="F26" s="9" t="e">
        <f t="shared" si="23"/>
        <v>#DIV/0!</v>
      </c>
      <c r="G26" s="9" t="e">
        <f t="shared" si="23"/>
        <v>#DIV/0!</v>
      </c>
      <c r="H26" s="9" t="e">
        <f t="shared" si="23"/>
        <v>#DIV/0!</v>
      </c>
      <c r="I26" s="9" t="e">
        <f t="shared" si="23"/>
        <v>#DIV/0!</v>
      </c>
      <c r="J26" s="9">
        <f t="shared" si="23"/>
        <v>7.670479125092629</v>
      </c>
      <c r="K26" s="9">
        <f t="shared" si="23"/>
        <v>3.0762965861394944</v>
      </c>
      <c r="L26" s="9">
        <f t="shared" si="23"/>
        <v>1.1415438618469524</v>
      </c>
      <c r="M26" s="9" t="e">
        <f t="shared" si="23"/>
        <v>#DIV/0!</v>
      </c>
      <c r="N26" s="9" t="e">
        <f t="shared" si="23"/>
        <v>#DIV/0!</v>
      </c>
      <c r="O26" s="9">
        <f t="shared" si="23"/>
        <v>2.5</v>
      </c>
      <c r="P26" s="9">
        <f t="shared" si="23"/>
        <v>2.5</v>
      </c>
      <c r="Q26" s="9">
        <f t="shared" ref="Q26:AU26" si="24">AVERAGE(Q21:Q25)</f>
        <v>0</v>
      </c>
      <c r="R26" s="9">
        <f t="shared" si="24"/>
        <v>0</v>
      </c>
      <c r="S26" s="9" t="e">
        <f t="shared" si="24"/>
        <v>#DIV/0!</v>
      </c>
      <c r="T26" s="9" t="e">
        <f t="shared" si="24"/>
        <v>#DIV/0!</v>
      </c>
      <c r="U26" s="9">
        <f t="shared" si="24"/>
        <v>16</v>
      </c>
      <c r="V26" s="9">
        <f t="shared" si="24"/>
        <v>23</v>
      </c>
      <c r="W26" s="9">
        <f t="shared" si="24"/>
        <v>25.8</v>
      </c>
      <c r="X26" s="9">
        <f t="shared" si="24"/>
        <v>0</v>
      </c>
      <c r="Y26" s="9" t="e">
        <f t="shared" si="24"/>
        <v>#DIV/0!</v>
      </c>
      <c r="Z26" s="9">
        <f t="shared" si="24"/>
        <v>64.8</v>
      </c>
      <c r="AA26" s="9">
        <f t="shared" si="24"/>
        <v>10</v>
      </c>
      <c r="AB26" s="9">
        <f t="shared" si="24"/>
        <v>0</v>
      </c>
      <c r="AC26" s="9">
        <f t="shared" si="24"/>
        <v>16</v>
      </c>
      <c r="AD26" s="9">
        <f t="shared" si="24"/>
        <v>14</v>
      </c>
      <c r="AE26" s="9">
        <f t="shared" si="24"/>
        <v>0</v>
      </c>
      <c r="AF26" s="9">
        <f t="shared" si="24"/>
        <v>0</v>
      </c>
      <c r="AG26" s="9">
        <f t="shared" si="24"/>
        <v>16</v>
      </c>
      <c r="AH26" s="9">
        <f t="shared" si="24"/>
        <v>23</v>
      </c>
      <c r="AI26" s="9">
        <f t="shared" si="24"/>
        <v>11</v>
      </c>
      <c r="AJ26" s="9" t="e">
        <f t="shared" si="24"/>
        <v>#DIV/0!</v>
      </c>
      <c r="AK26" s="9" t="e">
        <f t="shared" si="24"/>
        <v>#DIV/0!</v>
      </c>
      <c r="AL26" s="10">
        <f t="shared" si="24"/>
        <v>6.8509052576179535E-2</v>
      </c>
      <c r="AM26" s="10" t="e">
        <f t="shared" si="24"/>
        <v>#DIV/0!</v>
      </c>
      <c r="AN26" s="10" t="e">
        <f t="shared" si="24"/>
        <v>#DIV/0!</v>
      </c>
      <c r="AO26" s="10" t="e">
        <f t="shared" si="24"/>
        <v>#DIV/0!</v>
      </c>
      <c r="AP26" s="10" t="e">
        <f t="shared" si="24"/>
        <v>#DIV/0!</v>
      </c>
      <c r="AQ26" s="10">
        <f t="shared" si="24"/>
        <v>0.41912662645803495</v>
      </c>
      <c r="AR26" s="10">
        <f t="shared" si="24"/>
        <v>0.62902155285948835</v>
      </c>
      <c r="AS26" s="10">
        <f t="shared" si="24"/>
        <v>0.67878099821852689</v>
      </c>
      <c r="AT26" s="10" t="e">
        <f t="shared" si="24"/>
        <v>#DIV/0!</v>
      </c>
      <c r="AU26" s="10" t="e">
        <f t="shared" si="24"/>
        <v>#DIV/0!</v>
      </c>
      <c r="AV26" s="22">
        <f t="shared" ref="AV26" si="25">AVERAGE(AV21:AV25)</f>
        <v>7.0846861225651097</v>
      </c>
      <c r="AW26" s="22">
        <f t="shared" ref="AW26:AX26" si="26">AVERAGE(AW21:AW25)</f>
        <v>76.112706913452755</v>
      </c>
      <c r="AX26" s="15">
        <f t="shared" si="26"/>
        <v>83.197393036017871</v>
      </c>
    </row>
    <row r="27" spans="1:50" s="8" customFormat="1" x14ac:dyDescent="0.25">
      <c r="A27" s="8" t="s">
        <v>48</v>
      </c>
      <c r="B27" s="8">
        <v>2011</v>
      </c>
      <c r="C27" s="8" t="s">
        <v>60</v>
      </c>
      <c r="D27" s="8" t="s">
        <v>62</v>
      </c>
      <c r="E27" s="9">
        <f>STDEV(E21:E25)</f>
        <v>2.9936111136886177</v>
      </c>
      <c r="F27" s="9" t="e">
        <f t="shared" ref="F27:AX27" si="27">STDEV(F21:F25)</f>
        <v>#DIV/0!</v>
      </c>
      <c r="G27" s="9" t="e">
        <f t="shared" si="27"/>
        <v>#DIV/0!</v>
      </c>
      <c r="H27" s="9" t="e">
        <f t="shared" si="27"/>
        <v>#DIV/0!</v>
      </c>
      <c r="I27" s="9" t="e">
        <f t="shared" si="27"/>
        <v>#DIV/0!</v>
      </c>
      <c r="J27" s="9">
        <f t="shared" si="27"/>
        <v>0.63577719032365387</v>
      </c>
      <c r="K27" s="9">
        <f t="shared" si="27"/>
        <v>1.0681018537284603</v>
      </c>
      <c r="L27" s="9">
        <f t="shared" si="27"/>
        <v>0.64901886762746264</v>
      </c>
      <c r="M27" s="9" t="e">
        <f t="shared" si="27"/>
        <v>#DIV/0!</v>
      </c>
      <c r="N27" s="9" t="e">
        <f t="shared" si="27"/>
        <v>#DIV/0!</v>
      </c>
      <c r="O27" s="9">
        <f t="shared" si="27"/>
        <v>1.0606601717798212</v>
      </c>
      <c r="P27" s="9">
        <f t="shared" si="27"/>
        <v>1.0606601717798212</v>
      </c>
      <c r="Q27" s="9">
        <f t="shared" si="27"/>
        <v>0</v>
      </c>
      <c r="R27" s="9">
        <f t="shared" si="27"/>
        <v>0</v>
      </c>
      <c r="S27" s="9" t="e">
        <f t="shared" si="27"/>
        <v>#DIV/0!</v>
      </c>
      <c r="T27" s="9" t="e">
        <f t="shared" si="27"/>
        <v>#DIV/0!</v>
      </c>
      <c r="U27" s="9">
        <f t="shared" si="27"/>
        <v>3</v>
      </c>
      <c r="V27" s="9">
        <f t="shared" si="27"/>
        <v>4.358898943540674</v>
      </c>
      <c r="W27" s="9">
        <f t="shared" si="27"/>
        <v>7.6288924491042636</v>
      </c>
      <c r="X27" s="9">
        <f t="shared" si="27"/>
        <v>0</v>
      </c>
      <c r="Y27" s="9" t="e">
        <f t="shared" si="27"/>
        <v>#DIV/0!</v>
      </c>
      <c r="Z27" s="9">
        <f t="shared" si="27"/>
        <v>9.9849887330932834</v>
      </c>
      <c r="AA27" s="9">
        <f t="shared" si="27"/>
        <v>0</v>
      </c>
      <c r="AB27" s="9">
        <f t="shared" si="27"/>
        <v>0</v>
      </c>
      <c r="AC27" s="9">
        <f t="shared" si="27"/>
        <v>3</v>
      </c>
      <c r="AD27" s="9">
        <f t="shared" si="27"/>
        <v>3</v>
      </c>
      <c r="AE27" s="9">
        <f t="shared" si="27"/>
        <v>0</v>
      </c>
      <c r="AF27" s="9">
        <f t="shared" si="27"/>
        <v>0</v>
      </c>
      <c r="AG27" s="9">
        <f t="shared" si="27"/>
        <v>3</v>
      </c>
      <c r="AH27" s="9">
        <f t="shared" si="27"/>
        <v>4.358898943540674</v>
      </c>
      <c r="AI27" s="9">
        <f t="shared" si="27"/>
        <v>5.3385391260156556</v>
      </c>
      <c r="AJ27" s="9" t="e">
        <f t="shared" si="27"/>
        <v>#DIV/0!</v>
      </c>
      <c r="AK27" s="9" t="e">
        <f t="shared" si="27"/>
        <v>#DIV/0!</v>
      </c>
      <c r="AL27" s="9">
        <f t="shared" si="27"/>
        <v>2.2864403719262769E-2</v>
      </c>
      <c r="AM27" s="9" t="e">
        <f t="shared" si="27"/>
        <v>#DIV/0!</v>
      </c>
      <c r="AN27" s="9" t="e">
        <f t="shared" si="27"/>
        <v>#DIV/0!</v>
      </c>
      <c r="AO27" s="9" t="e">
        <f t="shared" si="27"/>
        <v>#DIV/0!</v>
      </c>
      <c r="AP27" s="9" t="e">
        <f t="shared" si="27"/>
        <v>#DIV/0!</v>
      </c>
      <c r="AQ27" s="9">
        <f t="shared" si="27"/>
        <v>0.10227130865645116</v>
      </c>
      <c r="AR27" s="9">
        <f t="shared" si="27"/>
        <v>0.15913538408598377</v>
      </c>
      <c r="AS27" s="9">
        <f t="shared" si="27"/>
        <v>0.10167926742408177</v>
      </c>
      <c r="AT27" s="9" t="e">
        <f t="shared" si="27"/>
        <v>#DIV/0!</v>
      </c>
      <c r="AU27" s="9" t="e">
        <f t="shared" si="27"/>
        <v>#DIV/0!</v>
      </c>
      <c r="AV27" s="9">
        <f t="shared" si="27"/>
        <v>3.5355501063988886</v>
      </c>
      <c r="AW27" s="9">
        <f t="shared" si="27"/>
        <v>6.8379354230156046</v>
      </c>
      <c r="AX27" s="9">
        <f t="shared" si="27"/>
        <v>7.8488906166062247</v>
      </c>
    </row>
    <row r="28" spans="1:50" x14ac:dyDescent="0.25">
      <c r="A28" s="11" t="s">
        <v>49</v>
      </c>
      <c r="B28" s="11">
        <v>2011</v>
      </c>
      <c r="C28" s="11" t="s">
        <v>59</v>
      </c>
      <c r="D28" t="s">
        <v>19</v>
      </c>
      <c r="J28" s="2">
        <v>11.81</v>
      </c>
      <c r="K28" s="2">
        <v>0.84149999999999991</v>
      </c>
      <c r="L28" s="2">
        <v>2.5745</v>
      </c>
      <c r="O28" s="2">
        <f>SUM(P28:T28)</f>
        <v>0</v>
      </c>
      <c r="P28" s="2">
        <v>0</v>
      </c>
      <c r="U28" s="2">
        <v>4</v>
      </c>
      <c r="V28" s="2">
        <v>24</v>
      </c>
      <c r="W28" s="2">
        <v>23</v>
      </c>
      <c r="X28" s="2">
        <v>0</v>
      </c>
      <c r="Y28" s="2">
        <v>0</v>
      </c>
      <c r="Z28" s="2">
        <f>SUM(U28:Y28)</f>
        <v>51</v>
      </c>
      <c r="AA28" s="2">
        <v>4</v>
      </c>
      <c r="AB28" s="2">
        <v>6</v>
      </c>
      <c r="AC28" s="2">
        <v>4</v>
      </c>
      <c r="AD28" s="2">
        <v>24</v>
      </c>
      <c r="AE28" s="2">
        <v>2</v>
      </c>
      <c r="AF28" s="2">
        <v>0</v>
      </c>
      <c r="AG28" s="2">
        <v>4</v>
      </c>
      <c r="AH28" s="2">
        <v>24</v>
      </c>
      <c r="AI28" s="2">
        <v>22</v>
      </c>
      <c r="AJ28" s="2">
        <v>0</v>
      </c>
      <c r="AQ28" s="4">
        <v>0.51149714285714287</v>
      </c>
      <c r="AR28" s="4">
        <v>1.2382096164235548</v>
      </c>
      <c r="AS28" s="4">
        <v>1.0301322469445313</v>
      </c>
      <c r="AV28" s="22">
        <f>(P28*E28*AL28)+(F28*Q28*AM28)+(G28*R28*AN28)+(H28*S28*AO28)+(I28*T28*AP28)</f>
        <v>0</v>
      </c>
      <c r="AW28" s="22">
        <f>(J28*AQ28*AC28)+(K28*AR28*AD28)+(L28*AS28*AE28)+(M28*AT28*AF28)</f>
        <v>54.47415738137893</v>
      </c>
      <c r="AX28" s="15">
        <f>AW28+AV28</f>
        <v>54.47415738137893</v>
      </c>
    </row>
    <row r="29" spans="1:50" x14ac:dyDescent="0.25">
      <c r="A29" s="11" t="s">
        <v>49</v>
      </c>
      <c r="B29" s="11">
        <v>2011</v>
      </c>
      <c r="C29" s="11" t="s">
        <v>59</v>
      </c>
      <c r="D29" t="s">
        <v>20</v>
      </c>
      <c r="J29" s="2">
        <v>7.708499999999999</v>
      </c>
      <c r="K29" s="2">
        <v>2.1864999999999997</v>
      </c>
      <c r="L29" s="2">
        <v>1.2145000000000001</v>
      </c>
      <c r="M29" s="2">
        <v>0.27734375000000144</v>
      </c>
      <c r="O29" s="2">
        <f t="shared" ref="O29:O31" si="28">SUM(P29:T29)</f>
        <v>0</v>
      </c>
      <c r="P29" s="2">
        <v>0</v>
      </c>
      <c r="U29" s="2">
        <v>5</v>
      </c>
      <c r="V29" s="2">
        <v>13</v>
      </c>
      <c r="W29" s="2">
        <v>21</v>
      </c>
      <c r="X29" s="2">
        <v>21</v>
      </c>
      <c r="Y29" s="2">
        <v>0</v>
      </c>
      <c r="Z29" s="2">
        <f t="shared" ref="Z29:Z31" si="29">SUM(U29:Y29)</f>
        <v>60</v>
      </c>
      <c r="AA29" s="2">
        <v>5</v>
      </c>
      <c r="AB29" s="2">
        <v>5</v>
      </c>
      <c r="AC29" s="2">
        <v>5</v>
      </c>
      <c r="AD29" s="2">
        <v>13</v>
      </c>
      <c r="AE29" s="2">
        <v>12</v>
      </c>
      <c r="AF29" s="2">
        <v>0</v>
      </c>
      <c r="AG29" s="2">
        <v>5</v>
      </c>
      <c r="AH29" s="2">
        <v>13</v>
      </c>
      <c r="AI29" s="2">
        <v>21</v>
      </c>
      <c r="AJ29" s="2">
        <v>11</v>
      </c>
      <c r="AQ29" s="4">
        <v>0.57830303030303032</v>
      </c>
      <c r="AR29" s="4">
        <v>1.0508899876390603</v>
      </c>
      <c r="AS29" s="4">
        <v>1.161084352194105</v>
      </c>
      <c r="AT29" s="4">
        <v>0.85082334508421464</v>
      </c>
      <c r="AV29" s="22">
        <f>(P29*E29*AL29)+(F29*Q29*AM29)+(G29*R29*AN29)+(H29*S29*AO29)+(I29*T29*AP29)</f>
        <v>0</v>
      </c>
      <c r="AW29" s="22">
        <f>(J29*AQ29*AC29)+(K29*AR29*AD29)+(L29*AS29*AE29)+(M29*AT29*AF29)</f>
        <v>69.081910347977896</v>
      </c>
      <c r="AX29" s="15">
        <f>AW29+AV29</f>
        <v>69.081910347977896</v>
      </c>
    </row>
    <row r="30" spans="1:50" x14ac:dyDescent="0.25">
      <c r="A30" s="11" t="s">
        <v>49</v>
      </c>
      <c r="B30" s="11">
        <v>2011</v>
      </c>
      <c r="C30" s="11" t="s">
        <v>59</v>
      </c>
      <c r="D30" t="s">
        <v>21</v>
      </c>
      <c r="J30" s="2">
        <v>8.6939999999999991</v>
      </c>
      <c r="K30" s="2">
        <v>1.1855500000000001</v>
      </c>
      <c r="L30" s="2">
        <v>0.89600000000000013</v>
      </c>
      <c r="M30" s="2">
        <v>0.81974649753881113</v>
      </c>
      <c r="O30" s="2">
        <f t="shared" si="28"/>
        <v>0</v>
      </c>
      <c r="P30" s="2">
        <v>0</v>
      </c>
      <c r="U30" s="2">
        <v>5</v>
      </c>
      <c r="V30" s="2">
        <v>20</v>
      </c>
      <c r="W30" s="2">
        <v>18</v>
      </c>
      <c r="X30" s="2">
        <v>23</v>
      </c>
      <c r="Y30" s="2">
        <v>0</v>
      </c>
      <c r="Z30" s="2">
        <f t="shared" si="29"/>
        <v>66</v>
      </c>
      <c r="AA30" s="2">
        <v>5</v>
      </c>
      <c r="AB30" s="2">
        <v>5</v>
      </c>
      <c r="AC30" s="2">
        <v>5</v>
      </c>
      <c r="AD30" s="2">
        <v>20</v>
      </c>
      <c r="AE30" s="2">
        <v>5</v>
      </c>
      <c r="AF30" s="2">
        <v>0</v>
      </c>
      <c r="AG30" s="2">
        <v>5</v>
      </c>
      <c r="AH30" s="2">
        <v>20</v>
      </c>
      <c r="AI30" s="2">
        <v>18</v>
      </c>
      <c r="AJ30" s="2">
        <v>7</v>
      </c>
      <c r="AQ30" s="4">
        <v>0.49477868852459017</v>
      </c>
      <c r="AR30" s="4">
        <v>1.1535746835443039</v>
      </c>
      <c r="AS30" s="4">
        <v>1.0159459285484389</v>
      </c>
      <c r="AT30" s="4">
        <v>0.9348495264819362</v>
      </c>
      <c r="AV30" s="22">
        <f>(P30*E30*AL30)+(F30*Q30*AM30)+(G30*R30*AN30)+(H30*S30*AO30)+(I30*T30*AP30)</f>
        <v>0</v>
      </c>
      <c r="AW30" s="22">
        <f>(J30*AQ30*AC30)+(K30*AR30*AD30)+(L30*AS30*AE30)+(M30*AT30*AF30)</f>
        <v>53.411876671579925</v>
      </c>
      <c r="AX30" s="15">
        <f>AW30+AV30</f>
        <v>53.411876671579925</v>
      </c>
    </row>
    <row r="31" spans="1:50" x14ac:dyDescent="0.25">
      <c r="A31" s="11" t="s">
        <v>49</v>
      </c>
      <c r="B31" s="11">
        <v>2011</v>
      </c>
      <c r="C31" s="11" t="s">
        <v>59</v>
      </c>
      <c r="D31" t="s">
        <v>22</v>
      </c>
      <c r="J31" s="2">
        <v>5.6970000000000001</v>
      </c>
      <c r="K31" s="2">
        <v>1.613</v>
      </c>
      <c r="L31" s="2">
        <v>1.0935000000000001</v>
      </c>
      <c r="M31" s="2">
        <v>0.6915</v>
      </c>
      <c r="O31" s="2">
        <f t="shared" si="28"/>
        <v>0</v>
      </c>
      <c r="P31" s="2">
        <v>0</v>
      </c>
      <c r="U31" s="2">
        <v>3</v>
      </c>
      <c r="V31" s="2">
        <v>14</v>
      </c>
      <c r="W31" s="2">
        <v>17</v>
      </c>
      <c r="X31" s="2">
        <v>17</v>
      </c>
      <c r="Y31" s="2">
        <v>0</v>
      </c>
      <c r="Z31" s="2">
        <f t="shared" si="29"/>
        <v>51</v>
      </c>
      <c r="AA31" s="2">
        <v>3</v>
      </c>
      <c r="AB31" s="2">
        <v>7</v>
      </c>
      <c r="AC31" s="2">
        <v>3</v>
      </c>
      <c r="AD31" s="2">
        <v>14</v>
      </c>
      <c r="AE31" s="2">
        <v>13</v>
      </c>
      <c r="AF31" s="2">
        <v>0</v>
      </c>
      <c r="AG31" s="2">
        <v>3</v>
      </c>
      <c r="AH31" s="2">
        <v>14</v>
      </c>
      <c r="AI31" s="2">
        <v>17</v>
      </c>
      <c r="AJ31" s="2">
        <v>16</v>
      </c>
      <c r="AQ31" s="4">
        <v>0.46542405063291142</v>
      </c>
      <c r="AR31" s="4">
        <v>1.0337425149700599</v>
      </c>
      <c r="AS31" s="4">
        <v>1.1691548225866668</v>
      </c>
      <c r="AT31" s="4">
        <v>1.2433080477809748</v>
      </c>
      <c r="AV31" s="22">
        <f>(P31*E31*AL31)+(F31*Q31*AM31)+(G31*R31*AN31)+(H31*S31*AO31)+(I31*T31*AP31)</f>
        <v>0</v>
      </c>
      <c r="AW31" s="22">
        <f>(J31*AQ31*AC31)+(K31*AR31*AD31)+(L31*AS31*AE31)+(M31*AT31*AF31)</f>
        <v>47.918656302901752</v>
      </c>
      <c r="AX31" s="15">
        <f>AW31+AV31</f>
        <v>47.918656302901752</v>
      </c>
    </row>
    <row r="32" spans="1:50" s="5" customFormat="1" x14ac:dyDescent="0.25">
      <c r="A32" s="5" t="s">
        <v>49</v>
      </c>
      <c r="B32" s="5">
        <v>2011</v>
      </c>
      <c r="C32" s="5" t="s">
        <v>59</v>
      </c>
      <c r="D32" s="5" t="s">
        <v>61</v>
      </c>
      <c r="E32" s="6" t="e">
        <f t="shared" ref="E32:P32" si="30">AVERAGE(E28:E31)</f>
        <v>#DIV/0!</v>
      </c>
      <c r="F32" s="6" t="e">
        <f t="shared" si="30"/>
        <v>#DIV/0!</v>
      </c>
      <c r="G32" s="6" t="e">
        <f t="shared" si="30"/>
        <v>#DIV/0!</v>
      </c>
      <c r="H32" s="6" t="e">
        <f t="shared" si="30"/>
        <v>#DIV/0!</v>
      </c>
      <c r="I32" s="6" t="e">
        <f t="shared" si="30"/>
        <v>#DIV/0!</v>
      </c>
      <c r="J32" s="6">
        <f t="shared" si="30"/>
        <v>8.4773750000000003</v>
      </c>
      <c r="K32" s="6">
        <f t="shared" si="30"/>
        <v>1.4566374999999998</v>
      </c>
      <c r="L32" s="6">
        <f t="shared" si="30"/>
        <v>1.4446250000000003</v>
      </c>
      <c r="M32" s="6">
        <f t="shared" si="30"/>
        <v>0.59619674917960419</v>
      </c>
      <c r="N32" s="6" t="e">
        <f t="shared" si="30"/>
        <v>#DIV/0!</v>
      </c>
      <c r="O32" s="6">
        <f t="shared" si="30"/>
        <v>0</v>
      </c>
      <c r="P32" s="6">
        <f t="shared" si="30"/>
        <v>0</v>
      </c>
      <c r="Q32" s="6" t="e">
        <f t="shared" ref="Q32:AU32" si="31">AVERAGE(Q28:Q31)</f>
        <v>#DIV/0!</v>
      </c>
      <c r="R32" s="6" t="e">
        <f t="shared" si="31"/>
        <v>#DIV/0!</v>
      </c>
      <c r="S32" s="6" t="e">
        <f t="shared" si="31"/>
        <v>#DIV/0!</v>
      </c>
      <c r="T32" s="6" t="e">
        <f t="shared" si="31"/>
        <v>#DIV/0!</v>
      </c>
      <c r="U32" s="6">
        <f t="shared" si="31"/>
        <v>4.25</v>
      </c>
      <c r="V32" s="6">
        <f t="shared" si="31"/>
        <v>17.75</v>
      </c>
      <c r="W32" s="6">
        <f t="shared" si="31"/>
        <v>19.75</v>
      </c>
      <c r="X32" s="6">
        <f t="shared" si="31"/>
        <v>15.25</v>
      </c>
      <c r="Y32" s="6">
        <f t="shared" si="31"/>
        <v>0</v>
      </c>
      <c r="Z32" s="6">
        <f t="shared" si="31"/>
        <v>57</v>
      </c>
      <c r="AA32" s="6">
        <f t="shared" si="31"/>
        <v>4.25</v>
      </c>
      <c r="AB32" s="6">
        <f t="shared" si="31"/>
        <v>5.75</v>
      </c>
      <c r="AC32" s="6">
        <f t="shared" si="31"/>
        <v>4.25</v>
      </c>
      <c r="AD32" s="6">
        <f t="shared" si="31"/>
        <v>17.75</v>
      </c>
      <c r="AE32" s="6">
        <f t="shared" si="31"/>
        <v>8</v>
      </c>
      <c r="AF32" s="6">
        <f t="shared" si="31"/>
        <v>0</v>
      </c>
      <c r="AG32" s="6">
        <f t="shared" si="31"/>
        <v>4.25</v>
      </c>
      <c r="AH32" s="6">
        <f t="shared" si="31"/>
        <v>17.75</v>
      </c>
      <c r="AI32" s="6">
        <f t="shared" si="31"/>
        <v>19.5</v>
      </c>
      <c r="AJ32" s="6">
        <f t="shared" si="31"/>
        <v>8.5</v>
      </c>
      <c r="AK32" s="6" t="e">
        <f t="shared" si="31"/>
        <v>#DIV/0!</v>
      </c>
      <c r="AL32" s="7" t="e">
        <f t="shared" si="31"/>
        <v>#DIV/0!</v>
      </c>
      <c r="AM32" s="7" t="e">
        <f t="shared" si="31"/>
        <v>#DIV/0!</v>
      </c>
      <c r="AN32" s="7" t="e">
        <f t="shared" si="31"/>
        <v>#DIV/0!</v>
      </c>
      <c r="AO32" s="7" t="e">
        <f t="shared" si="31"/>
        <v>#DIV/0!</v>
      </c>
      <c r="AP32" s="7" t="e">
        <f t="shared" si="31"/>
        <v>#DIV/0!</v>
      </c>
      <c r="AQ32" s="7">
        <f t="shared" si="31"/>
        <v>0.51250072807941871</v>
      </c>
      <c r="AR32" s="7">
        <f t="shared" si="31"/>
        <v>1.1191042006442447</v>
      </c>
      <c r="AS32" s="7">
        <f t="shared" si="31"/>
        <v>1.0940793375684355</v>
      </c>
      <c r="AT32" s="7">
        <f t="shared" si="31"/>
        <v>1.0096603064490417</v>
      </c>
      <c r="AU32" s="7" t="e">
        <f t="shared" si="31"/>
        <v>#DIV/0!</v>
      </c>
      <c r="AV32" s="22">
        <f t="shared" ref="AV32" si="32">AVERAGE(AV28:AV31)</f>
        <v>0</v>
      </c>
      <c r="AW32" s="22">
        <f t="shared" ref="AW32:AX32" si="33">AVERAGE(AW28:AW31)</f>
        <v>56.221650175959624</v>
      </c>
      <c r="AX32" s="15">
        <f t="shared" si="33"/>
        <v>56.221650175959624</v>
      </c>
    </row>
    <row r="33" spans="1:50" s="5" customFormat="1" x14ac:dyDescent="0.25">
      <c r="A33" s="5" t="s">
        <v>49</v>
      </c>
      <c r="B33" s="5">
        <v>2011</v>
      </c>
      <c r="C33" s="5" t="s">
        <v>59</v>
      </c>
      <c r="D33" s="5" t="s">
        <v>62</v>
      </c>
      <c r="E33" s="6" t="e">
        <f>STDEV(E28:E31)</f>
        <v>#DIV/0!</v>
      </c>
      <c r="F33" s="6" t="e">
        <f t="shared" ref="F33:AX33" si="34">STDEV(F28:F31)</f>
        <v>#DIV/0!</v>
      </c>
      <c r="G33" s="6" t="e">
        <f t="shared" si="34"/>
        <v>#DIV/0!</v>
      </c>
      <c r="H33" s="6" t="e">
        <f t="shared" si="34"/>
        <v>#DIV/0!</v>
      </c>
      <c r="I33" s="6" t="e">
        <f t="shared" si="34"/>
        <v>#DIV/0!</v>
      </c>
      <c r="J33" s="6">
        <f t="shared" si="34"/>
        <v>2.5478729486573655</v>
      </c>
      <c r="K33" s="6">
        <f t="shared" si="34"/>
        <v>0.57995145684071436</v>
      </c>
      <c r="L33" s="6">
        <f t="shared" si="34"/>
        <v>0.76460298793992842</v>
      </c>
      <c r="M33" s="6">
        <f t="shared" si="34"/>
        <v>0.28348230517461542</v>
      </c>
      <c r="N33" s="6" t="e">
        <f t="shared" si="34"/>
        <v>#DIV/0!</v>
      </c>
      <c r="O33" s="6">
        <f t="shared" si="34"/>
        <v>0</v>
      </c>
      <c r="P33" s="6">
        <f t="shared" si="34"/>
        <v>0</v>
      </c>
      <c r="Q33" s="6" t="e">
        <f t="shared" si="34"/>
        <v>#DIV/0!</v>
      </c>
      <c r="R33" s="6" t="e">
        <f t="shared" si="34"/>
        <v>#DIV/0!</v>
      </c>
      <c r="S33" s="6" t="e">
        <f t="shared" si="34"/>
        <v>#DIV/0!</v>
      </c>
      <c r="T33" s="6" t="e">
        <f t="shared" si="34"/>
        <v>#DIV/0!</v>
      </c>
      <c r="U33" s="6">
        <f t="shared" si="34"/>
        <v>0.9574271077563381</v>
      </c>
      <c r="V33" s="6">
        <f t="shared" si="34"/>
        <v>5.1881274720911268</v>
      </c>
      <c r="W33" s="6">
        <f t="shared" si="34"/>
        <v>2.753785273643051</v>
      </c>
      <c r="X33" s="6">
        <f t="shared" si="34"/>
        <v>10.468205831628136</v>
      </c>
      <c r="Y33" s="6">
        <f t="shared" si="34"/>
        <v>0</v>
      </c>
      <c r="Z33" s="6">
        <f t="shared" si="34"/>
        <v>7.3484692283495345</v>
      </c>
      <c r="AA33" s="6">
        <f t="shared" si="34"/>
        <v>0.9574271077563381</v>
      </c>
      <c r="AB33" s="6">
        <f t="shared" si="34"/>
        <v>0.9574271077563381</v>
      </c>
      <c r="AC33" s="6">
        <f t="shared" si="34"/>
        <v>0.9574271077563381</v>
      </c>
      <c r="AD33" s="6">
        <f t="shared" si="34"/>
        <v>5.1881274720911268</v>
      </c>
      <c r="AE33" s="6">
        <f t="shared" si="34"/>
        <v>5.3541261347363367</v>
      </c>
      <c r="AF33" s="6">
        <f t="shared" si="34"/>
        <v>0</v>
      </c>
      <c r="AG33" s="6">
        <f t="shared" si="34"/>
        <v>0.9574271077563381</v>
      </c>
      <c r="AH33" s="6">
        <f t="shared" si="34"/>
        <v>5.1881274720911268</v>
      </c>
      <c r="AI33" s="6">
        <f t="shared" si="34"/>
        <v>2.3804761428476167</v>
      </c>
      <c r="AJ33" s="6">
        <f t="shared" si="34"/>
        <v>6.757711644237764</v>
      </c>
      <c r="AK33" s="6" t="e">
        <f t="shared" si="34"/>
        <v>#DIV/0!</v>
      </c>
      <c r="AL33" s="6" t="e">
        <f t="shared" si="34"/>
        <v>#DIV/0!</v>
      </c>
      <c r="AM33" s="6" t="e">
        <f t="shared" si="34"/>
        <v>#DIV/0!</v>
      </c>
      <c r="AN33" s="6" t="e">
        <f t="shared" si="34"/>
        <v>#DIV/0!</v>
      </c>
      <c r="AO33" s="6" t="e">
        <f t="shared" si="34"/>
        <v>#DIV/0!</v>
      </c>
      <c r="AP33" s="6" t="e">
        <f t="shared" si="34"/>
        <v>#DIV/0!</v>
      </c>
      <c r="AQ33" s="6">
        <f t="shared" si="34"/>
        <v>4.7823405729172985E-2</v>
      </c>
      <c r="AR33" s="6">
        <f t="shared" si="34"/>
        <v>9.5418569989250704E-2</v>
      </c>
      <c r="AS33" s="6">
        <f t="shared" si="34"/>
        <v>8.2300385661422754E-2</v>
      </c>
      <c r="AT33" s="6">
        <f t="shared" si="34"/>
        <v>0.20666047048772099</v>
      </c>
      <c r="AU33" s="6" t="e">
        <f t="shared" si="34"/>
        <v>#DIV/0!</v>
      </c>
      <c r="AV33" s="6">
        <f t="shared" si="34"/>
        <v>0</v>
      </c>
      <c r="AW33" s="6">
        <f t="shared" si="34"/>
        <v>9.0420233200514559</v>
      </c>
      <c r="AX33" s="6">
        <f t="shared" si="34"/>
        <v>9.0420233200514559</v>
      </c>
    </row>
    <row r="34" spans="1:50" x14ac:dyDescent="0.25">
      <c r="A34" s="11" t="s">
        <v>49</v>
      </c>
      <c r="B34" s="11">
        <v>2011</v>
      </c>
      <c r="C34" s="11" t="s">
        <v>60</v>
      </c>
      <c r="D34" t="s">
        <v>25</v>
      </c>
      <c r="E34" s="2">
        <v>45.099999999999994</v>
      </c>
      <c r="J34" s="2">
        <v>5.0110000000000001</v>
      </c>
      <c r="K34" s="2">
        <v>1.7969999999999999</v>
      </c>
      <c r="L34" s="2">
        <v>0.877</v>
      </c>
      <c r="O34" s="2">
        <f t="shared" ref="O34:O37" si="35">SUM(P34:T34)</f>
        <v>1.5</v>
      </c>
      <c r="P34" s="2">
        <v>1.5</v>
      </c>
      <c r="Q34" s="2">
        <v>0</v>
      </c>
      <c r="R34" s="2">
        <v>0</v>
      </c>
      <c r="U34" s="2">
        <v>10</v>
      </c>
      <c r="V34" s="2">
        <v>22</v>
      </c>
      <c r="W34" s="2">
        <v>25</v>
      </c>
      <c r="X34" s="2">
        <v>0</v>
      </c>
      <c r="Z34" s="2">
        <f t="shared" ref="Z34:Z37" si="36">SUM(U34:Y34)</f>
        <v>57</v>
      </c>
      <c r="AA34" s="2">
        <v>10</v>
      </c>
      <c r="AB34" s="2">
        <v>0</v>
      </c>
      <c r="AC34" s="2">
        <v>10</v>
      </c>
      <c r="AD34" s="2">
        <v>20</v>
      </c>
      <c r="AE34" s="2">
        <v>0</v>
      </c>
      <c r="AF34" s="2">
        <v>0</v>
      </c>
      <c r="AG34" s="2">
        <v>10</v>
      </c>
      <c r="AH34" s="2">
        <v>22</v>
      </c>
      <c r="AI34" s="2">
        <v>18</v>
      </c>
      <c r="AJ34" s="2">
        <v>0</v>
      </c>
      <c r="AL34" s="4">
        <v>8.987500000000001E-2</v>
      </c>
      <c r="AQ34" s="4">
        <v>0.73235868754660705</v>
      </c>
      <c r="AR34" s="4">
        <v>1.0013647058823529</v>
      </c>
      <c r="AS34" s="4">
        <v>1.1970467706013364</v>
      </c>
      <c r="AV34" s="22">
        <f>(P34*E34*AL34)+(F34*Q34*AM34)+(G34*R34*AN34)+(H34*S34*AO34)+(I34*T34*AP34)</f>
        <v>6.0800437499999997</v>
      </c>
      <c r="AW34" s="22">
        <f>(J34*AQ34*AC34)+(K34*AR34*AD34)+(L34*AS34*AE34)+(M34*AT34*AF34)</f>
        <v>72.687541362372244</v>
      </c>
      <c r="AX34" s="15">
        <f>AW34+AV34</f>
        <v>78.767585112372245</v>
      </c>
    </row>
    <row r="35" spans="1:50" x14ac:dyDescent="0.25">
      <c r="A35" s="11" t="s">
        <v>49</v>
      </c>
      <c r="B35" s="11">
        <v>2011</v>
      </c>
      <c r="C35" s="11" t="s">
        <v>60</v>
      </c>
      <c r="D35" t="s">
        <v>26</v>
      </c>
      <c r="E35" s="2">
        <v>42.49</v>
      </c>
      <c r="J35" s="2">
        <v>17.07</v>
      </c>
      <c r="K35" s="2">
        <v>1.6145</v>
      </c>
      <c r="L35" s="2">
        <v>0.71099999999999997</v>
      </c>
      <c r="O35" s="2">
        <f t="shared" si="35"/>
        <v>1</v>
      </c>
      <c r="P35" s="2">
        <v>1</v>
      </c>
      <c r="Q35" s="2">
        <v>0</v>
      </c>
      <c r="R35" s="2">
        <v>0</v>
      </c>
      <c r="U35" s="2">
        <v>6</v>
      </c>
      <c r="V35" s="2">
        <v>21</v>
      </c>
      <c r="W35" s="2">
        <v>23</v>
      </c>
      <c r="X35" s="2">
        <v>0</v>
      </c>
      <c r="Z35" s="2">
        <f t="shared" si="36"/>
        <v>50</v>
      </c>
      <c r="AA35" s="2">
        <v>6</v>
      </c>
      <c r="AB35" s="2">
        <v>4</v>
      </c>
      <c r="AC35" s="2">
        <v>6</v>
      </c>
      <c r="AD35" s="2">
        <v>21</v>
      </c>
      <c r="AE35" s="2">
        <v>3</v>
      </c>
      <c r="AF35" s="2">
        <v>0</v>
      </c>
      <c r="AG35" s="2">
        <v>6</v>
      </c>
      <c r="AH35" s="2">
        <v>21</v>
      </c>
      <c r="AI35" s="2">
        <v>23</v>
      </c>
      <c r="AJ35" s="2">
        <v>0</v>
      </c>
      <c r="AL35" s="4">
        <v>9.0583333333333335E-2</v>
      </c>
      <c r="AQ35" s="4">
        <v>0.3876130612244898</v>
      </c>
      <c r="AR35" s="4">
        <v>1.2999661775677689</v>
      </c>
      <c r="AS35" s="4">
        <v>1.3625611374407582</v>
      </c>
      <c r="AV35" s="22">
        <f>(P35*E35*AL35)+(F35*Q35*AM35)+(G35*R35*AN35)+(H35*S35*AO35)+(I35*T35*AP35)</f>
        <v>3.8488858333333336</v>
      </c>
      <c r="AW35" s="22">
        <f>(J35*AQ35*AC35)+(K35*AR35*AD35)+(L35*AS35*AE35)+(M35*AT35*AF35)</f>
        <v>86.680375904119813</v>
      </c>
      <c r="AX35" s="15">
        <f>AW35+AV35</f>
        <v>90.52926173745314</v>
      </c>
    </row>
    <row r="36" spans="1:50" x14ac:dyDescent="0.25">
      <c r="A36" s="11" t="s">
        <v>49</v>
      </c>
      <c r="B36" s="11">
        <v>2011</v>
      </c>
      <c r="C36" s="11" t="s">
        <v>60</v>
      </c>
      <c r="D36" t="s">
        <v>27</v>
      </c>
      <c r="E36" s="2">
        <v>40.385000000000005</v>
      </c>
      <c r="J36" s="2">
        <v>9.1739999999999995</v>
      </c>
      <c r="K36" s="2">
        <v>2.2949999999999999</v>
      </c>
      <c r="L36" s="2">
        <v>1.25</v>
      </c>
      <c r="M36" s="2">
        <v>0.62749999999999995</v>
      </c>
      <c r="O36" s="2">
        <f t="shared" si="35"/>
        <v>0.5</v>
      </c>
      <c r="P36" s="2">
        <v>0.5</v>
      </c>
      <c r="Q36" s="2">
        <v>0</v>
      </c>
      <c r="R36" s="2">
        <v>0</v>
      </c>
      <c r="U36" s="2">
        <v>5</v>
      </c>
      <c r="V36" s="2">
        <v>19</v>
      </c>
      <c r="W36" s="2">
        <v>18</v>
      </c>
      <c r="X36" s="2">
        <v>10</v>
      </c>
      <c r="Z36" s="2">
        <f t="shared" si="36"/>
        <v>52</v>
      </c>
      <c r="AA36" s="2">
        <v>5</v>
      </c>
      <c r="AB36" s="2">
        <v>5</v>
      </c>
      <c r="AC36" s="2">
        <v>5</v>
      </c>
      <c r="AD36" s="2">
        <v>19</v>
      </c>
      <c r="AE36" s="2">
        <v>6</v>
      </c>
      <c r="AF36" s="2">
        <v>0</v>
      </c>
      <c r="AG36" s="2">
        <v>5</v>
      </c>
      <c r="AH36" s="2">
        <v>19</v>
      </c>
      <c r="AI36" s="2">
        <v>18</v>
      </c>
      <c r="AJ36" s="2">
        <v>8</v>
      </c>
      <c r="AL36" s="4">
        <v>6.1499999999999999E-2</v>
      </c>
      <c r="AQ36" s="4">
        <v>0.73189373297002702</v>
      </c>
      <c r="AR36" s="4">
        <v>0.9598008437476333</v>
      </c>
      <c r="AS36" s="4">
        <v>0.97945077493996946</v>
      </c>
      <c r="AT36" s="4">
        <v>1.280640120967742</v>
      </c>
      <c r="AV36" s="22">
        <f>(P36*E36*AL36)+(F36*Q36*AM36)+(G36*R36*AN36)+(H36*S36*AO36)+(I36*T36*AP36)</f>
        <v>1.2418387500000001</v>
      </c>
      <c r="AW36" s="22">
        <f>(J36*AQ36*AC36)+(K36*AR36*AD36)+(L36*AS36*AE36)+(M36*AT36*AF36)</f>
        <v>82.769962135000455</v>
      </c>
      <c r="AX36" s="15">
        <f>AW36+AV36</f>
        <v>84.011800885000454</v>
      </c>
    </row>
    <row r="37" spans="1:50" x14ac:dyDescent="0.25">
      <c r="A37" s="11" t="s">
        <v>49</v>
      </c>
      <c r="B37" s="11">
        <v>2011</v>
      </c>
      <c r="C37" s="11" t="s">
        <v>60</v>
      </c>
      <c r="D37" t="s">
        <v>28</v>
      </c>
      <c r="E37" s="2">
        <v>39.159999999999997</v>
      </c>
      <c r="J37" s="2">
        <v>7.9870000000000001</v>
      </c>
      <c r="K37" s="2">
        <v>1.9664999999999999</v>
      </c>
      <c r="L37" s="2">
        <v>0.61799999999999999</v>
      </c>
      <c r="O37" s="2">
        <f t="shared" si="35"/>
        <v>1</v>
      </c>
      <c r="P37" s="2">
        <v>1</v>
      </c>
      <c r="Q37" s="2">
        <v>0</v>
      </c>
      <c r="R37" s="2">
        <v>0</v>
      </c>
      <c r="U37" s="2">
        <v>5</v>
      </c>
      <c r="V37" s="2">
        <v>12</v>
      </c>
      <c r="W37" s="2">
        <v>33</v>
      </c>
      <c r="X37" s="2">
        <v>0</v>
      </c>
      <c r="Z37" s="2">
        <f t="shared" si="36"/>
        <v>50</v>
      </c>
      <c r="AA37" s="2">
        <v>5</v>
      </c>
      <c r="AB37" s="2">
        <v>5</v>
      </c>
      <c r="AC37" s="2">
        <v>5</v>
      </c>
      <c r="AD37" s="2">
        <v>12</v>
      </c>
      <c r="AE37" s="2">
        <v>13</v>
      </c>
      <c r="AF37" s="2">
        <v>0</v>
      </c>
      <c r="AG37" s="2">
        <v>5</v>
      </c>
      <c r="AH37" s="2">
        <v>12</v>
      </c>
      <c r="AI37" s="2">
        <v>33</v>
      </c>
      <c r="AJ37" s="2">
        <v>0</v>
      </c>
      <c r="AL37" s="4">
        <v>8.3500000000000005E-2</v>
      </c>
      <c r="AQ37" s="4">
        <v>0.48574999999999996</v>
      </c>
      <c r="AR37" s="4">
        <v>1.1524991823736981</v>
      </c>
      <c r="AS37" s="4">
        <v>1.244975968334747</v>
      </c>
      <c r="AV37" s="22">
        <f>(P37*E37*AL37)+(F37*Q37*AM37)+(G37*R37*AN37)+(H37*S37*AO37)+(I37*T37*AP37)</f>
        <v>3.26986</v>
      </c>
      <c r="AW37" s="22">
        <f>(J37*AQ37*AC37)+(K37*AR37*AD37)+(L37*AS37*AE37)+(M37*AT37*AF37)</f>
        <v>56.597238885255884</v>
      </c>
      <c r="AX37" s="15">
        <f>AW37+AV37</f>
        <v>59.867098885255885</v>
      </c>
    </row>
    <row r="38" spans="1:50" s="8" customFormat="1" x14ac:dyDescent="0.25">
      <c r="A38" s="8" t="s">
        <v>49</v>
      </c>
      <c r="B38" s="8">
        <v>2011</v>
      </c>
      <c r="C38" s="8" t="s">
        <v>60</v>
      </c>
      <c r="D38" s="8" t="s">
        <v>61</v>
      </c>
      <c r="E38" s="9">
        <f t="shared" ref="E38:P38" si="37">AVERAGE(E34:E37)</f>
        <v>41.783749999999998</v>
      </c>
      <c r="F38" s="9" t="e">
        <f t="shared" si="37"/>
        <v>#DIV/0!</v>
      </c>
      <c r="G38" s="9" t="e">
        <f t="shared" si="37"/>
        <v>#DIV/0!</v>
      </c>
      <c r="H38" s="9" t="e">
        <f t="shared" si="37"/>
        <v>#DIV/0!</v>
      </c>
      <c r="I38" s="9" t="e">
        <f t="shared" si="37"/>
        <v>#DIV/0!</v>
      </c>
      <c r="J38" s="9">
        <f t="shared" si="37"/>
        <v>9.8104999999999993</v>
      </c>
      <c r="K38" s="9">
        <f t="shared" si="37"/>
        <v>1.91825</v>
      </c>
      <c r="L38" s="9">
        <f t="shared" si="37"/>
        <v>0.86399999999999999</v>
      </c>
      <c r="M38" s="9">
        <f t="shared" si="37"/>
        <v>0.62749999999999995</v>
      </c>
      <c r="N38" s="9" t="e">
        <f t="shared" si="37"/>
        <v>#DIV/0!</v>
      </c>
      <c r="O38" s="9">
        <f t="shared" si="37"/>
        <v>1</v>
      </c>
      <c r="P38" s="9">
        <f t="shared" si="37"/>
        <v>1</v>
      </c>
      <c r="Q38" s="9">
        <f t="shared" ref="Q38:AU38" si="38">AVERAGE(Q34:Q37)</f>
        <v>0</v>
      </c>
      <c r="R38" s="9">
        <f t="shared" si="38"/>
        <v>0</v>
      </c>
      <c r="S38" s="9" t="e">
        <f t="shared" si="38"/>
        <v>#DIV/0!</v>
      </c>
      <c r="T38" s="9" t="e">
        <f t="shared" si="38"/>
        <v>#DIV/0!</v>
      </c>
      <c r="U38" s="9">
        <f t="shared" si="38"/>
        <v>6.5</v>
      </c>
      <c r="V38" s="9">
        <f t="shared" si="38"/>
        <v>18.5</v>
      </c>
      <c r="W38" s="9">
        <f t="shared" si="38"/>
        <v>24.75</v>
      </c>
      <c r="X38" s="9">
        <f t="shared" si="38"/>
        <v>2.5</v>
      </c>
      <c r="Y38" s="9" t="e">
        <f t="shared" si="38"/>
        <v>#DIV/0!</v>
      </c>
      <c r="Z38" s="9">
        <f t="shared" si="38"/>
        <v>52.25</v>
      </c>
      <c r="AA38" s="9">
        <f t="shared" si="38"/>
        <v>6.5</v>
      </c>
      <c r="AB38" s="9">
        <f t="shared" si="38"/>
        <v>3.5</v>
      </c>
      <c r="AC38" s="9">
        <f t="shared" si="38"/>
        <v>6.5</v>
      </c>
      <c r="AD38" s="9">
        <f t="shared" si="38"/>
        <v>18</v>
      </c>
      <c r="AE38" s="9">
        <f t="shared" si="38"/>
        <v>5.5</v>
      </c>
      <c r="AF38" s="9">
        <f t="shared" si="38"/>
        <v>0</v>
      </c>
      <c r="AG38" s="9">
        <f t="shared" si="38"/>
        <v>6.5</v>
      </c>
      <c r="AH38" s="9">
        <f t="shared" si="38"/>
        <v>18.5</v>
      </c>
      <c r="AI38" s="9">
        <f t="shared" si="38"/>
        <v>23</v>
      </c>
      <c r="AJ38" s="9">
        <f t="shared" si="38"/>
        <v>2</v>
      </c>
      <c r="AK38" s="9" t="e">
        <f t="shared" si="38"/>
        <v>#DIV/0!</v>
      </c>
      <c r="AL38" s="10">
        <f t="shared" si="38"/>
        <v>8.1364583333333337E-2</v>
      </c>
      <c r="AM38" s="10" t="e">
        <f t="shared" si="38"/>
        <v>#DIV/0!</v>
      </c>
      <c r="AN38" s="10" t="e">
        <f t="shared" si="38"/>
        <v>#DIV/0!</v>
      </c>
      <c r="AO38" s="10" t="e">
        <f t="shared" si="38"/>
        <v>#DIV/0!</v>
      </c>
      <c r="AP38" s="10" t="e">
        <f t="shared" si="38"/>
        <v>#DIV/0!</v>
      </c>
      <c r="AQ38" s="10">
        <f t="shared" si="38"/>
        <v>0.58440387043528097</v>
      </c>
      <c r="AR38" s="10">
        <f t="shared" si="38"/>
        <v>1.1034077273928633</v>
      </c>
      <c r="AS38" s="10">
        <f t="shared" si="38"/>
        <v>1.1960086628292028</v>
      </c>
      <c r="AT38" s="10">
        <f t="shared" si="38"/>
        <v>1.280640120967742</v>
      </c>
      <c r="AU38" s="10" t="e">
        <f t="shared" si="38"/>
        <v>#DIV/0!</v>
      </c>
      <c r="AV38" s="22">
        <f t="shared" ref="AV38" si="39">AVERAGE(AV34:AV37)</f>
        <v>3.6101570833333332</v>
      </c>
      <c r="AW38" s="22">
        <f t="shared" ref="AW38:AX38" si="40">AVERAGE(AW34:AW37)</f>
        <v>74.683779571687097</v>
      </c>
      <c r="AX38" s="15">
        <f t="shared" si="40"/>
        <v>78.293936655020431</v>
      </c>
    </row>
    <row r="39" spans="1:50" s="8" customFormat="1" x14ac:dyDescent="0.25">
      <c r="A39" s="8" t="s">
        <v>49</v>
      </c>
      <c r="B39" s="8">
        <v>2011</v>
      </c>
      <c r="C39" s="8" t="s">
        <v>60</v>
      </c>
      <c r="D39" s="8" t="s">
        <v>62</v>
      </c>
      <c r="E39" s="9">
        <f>STDEV(E34:E37)</f>
        <v>2.6036428806577891</v>
      </c>
      <c r="F39" s="9" t="e">
        <f t="shared" ref="F39:AX39" si="41">STDEV(F34:F37)</f>
        <v>#DIV/0!</v>
      </c>
      <c r="G39" s="9" t="e">
        <f t="shared" si="41"/>
        <v>#DIV/0!</v>
      </c>
      <c r="H39" s="9" t="e">
        <f t="shared" si="41"/>
        <v>#DIV/0!</v>
      </c>
      <c r="I39" s="9" t="e">
        <f t="shared" si="41"/>
        <v>#DIV/0!</v>
      </c>
      <c r="J39" s="9">
        <f t="shared" si="41"/>
        <v>5.1467084950804578</v>
      </c>
      <c r="K39" s="9">
        <f t="shared" si="41"/>
        <v>0.28938685180913082</v>
      </c>
      <c r="L39" s="9">
        <f t="shared" si="41"/>
        <v>0.27874121809783847</v>
      </c>
      <c r="M39" s="9" t="e">
        <f t="shared" si="41"/>
        <v>#DIV/0!</v>
      </c>
      <c r="N39" s="9" t="e">
        <f t="shared" si="41"/>
        <v>#DIV/0!</v>
      </c>
      <c r="O39" s="9">
        <f t="shared" si="41"/>
        <v>0.40824829046386302</v>
      </c>
      <c r="P39" s="9">
        <f t="shared" si="41"/>
        <v>0.40824829046386302</v>
      </c>
      <c r="Q39" s="9">
        <f t="shared" si="41"/>
        <v>0</v>
      </c>
      <c r="R39" s="9">
        <f t="shared" si="41"/>
        <v>0</v>
      </c>
      <c r="S39" s="9" t="e">
        <f t="shared" si="41"/>
        <v>#DIV/0!</v>
      </c>
      <c r="T39" s="9" t="e">
        <f t="shared" si="41"/>
        <v>#DIV/0!</v>
      </c>
      <c r="U39" s="9">
        <f t="shared" si="41"/>
        <v>2.3804761428476167</v>
      </c>
      <c r="V39" s="9">
        <f t="shared" si="41"/>
        <v>4.5092497528228943</v>
      </c>
      <c r="W39" s="9">
        <f t="shared" si="41"/>
        <v>6.2383224240709669</v>
      </c>
      <c r="X39" s="9">
        <f t="shared" si="41"/>
        <v>5</v>
      </c>
      <c r="Y39" s="9" t="e">
        <f t="shared" si="41"/>
        <v>#DIV/0!</v>
      </c>
      <c r="Z39" s="9">
        <f t="shared" si="41"/>
        <v>3.3040379335998349</v>
      </c>
      <c r="AA39" s="9">
        <f t="shared" si="41"/>
        <v>2.3804761428476167</v>
      </c>
      <c r="AB39" s="9">
        <f t="shared" si="41"/>
        <v>2.3804761428476167</v>
      </c>
      <c r="AC39" s="9">
        <f t="shared" si="41"/>
        <v>2.3804761428476167</v>
      </c>
      <c r="AD39" s="9">
        <f t="shared" si="41"/>
        <v>4.0824829046386304</v>
      </c>
      <c r="AE39" s="9">
        <f t="shared" si="41"/>
        <v>5.5677643628300215</v>
      </c>
      <c r="AF39" s="9">
        <f t="shared" si="41"/>
        <v>0</v>
      </c>
      <c r="AG39" s="9">
        <f t="shared" si="41"/>
        <v>2.3804761428476167</v>
      </c>
      <c r="AH39" s="9">
        <f t="shared" si="41"/>
        <v>4.5092497528228943</v>
      </c>
      <c r="AI39" s="9">
        <f t="shared" si="41"/>
        <v>7.0710678118654755</v>
      </c>
      <c r="AJ39" s="9">
        <f t="shared" si="41"/>
        <v>4</v>
      </c>
      <c r="AK39" s="9" t="e">
        <f t="shared" si="41"/>
        <v>#DIV/0!</v>
      </c>
      <c r="AL39" s="9">
        <f t="shared" si="41"/>
        <v>1.3620746660272843E-2</v>
      </c>
      <c r="AM39" s="9" t="e">
        <f t="shared" si="41"/>
        <v>#DIV/0!</v>
      </c>
      <c r="AN39" s="9" t="e">
        <f t="shared" si="41"/>
        <v>#DIV/0!</v>
      </c>
      <c r="AO39" s="9" t="e">
        <f t="shared" si="41"/>
        <v>#DIV/0!</v>
      </c>
      <c r="AP39" s="9" t="e">
        <f t="shared" si="41"/>
        <v>#DIV/0!</v>
      </c>
      <c r="AQ39" s="9">
        <f t="shared" si="41"/>
        <v>0.17521709981112318</v>
      </c>
      <c r="AR39" s="9">
        <f t="shared" si="41"/>
        <v>0.15500635530689755</v>
      </c>
      <c r="AS39" s="9">
        <f t="shared" si="41"/>
        <v>0.1602455618548177</v>
      </c>
      <c r="AT39" s="9" t="e">
        <f t="shared" si="41"/>
        <v>#DIV/0!</v>
      </c>
      <c r="AU39" s="9" t="e">
        <f t="shared" si="41"/>
        <v>#DIV/0!</v>
      </c>
      <c r="AV39" s="9">
        <f t="shared" si="41"/>
        <v>1.9901478500505352</v>
      </c>
      <c r="AW39" s="9">
        <f t="shared" si="41"/>
        <v>13.421532364088611</v>
      </c>
      <c r="AX39" s="9">
        <f t="shared" si="41"/>
        <v>13.193051760676477</v>
      </c>
    </row>
    <row r="40" spans="1:50" x14ac:dyDescent="0.25">
      <c r="A40" s="11" t="s">
        <v>50</v>
      </c>
      <c r="B40" s="11">
        <v>2011</v>
      </c>
      <c r="C40" s="11" t="s">
        <v>59</v>
      </c>
      <c r="D40" t="s">
        <v>19</v>
      </c>
      <c r="J40" s="2">
        <v>6.7690000000000001</v>
      </c>
      <c r="K40" s="2">
        <v>2.9744999999999999</v>
      </c>
      <c r="L40" s="2">
        <v>1.2034998529844163</v>
      </c>
      <c r="M40" s="2">
        <v>0.74928604118993136</v>
      </c>
      <c r="O40" s="2">
        <f>SUM(P40:T40)</f>
        <v>0</v>
      </c>
      <c r="P40" s="2">
        <v>0</v>
      </c>
      <c r="U40" s="2">
        <v>6</v>
      </c>
      <c r="V40" s="2">
        <v>15</v>
      </c>
      <c r="W40" s="2">
        <v>30</v>
      </c>
      <c r="X40" s="2">
        <v>13</v>
      </c>
      <c r="Y40" s="2">
        <v>0</v>
      </c>
      <c r="Z40" s="2">
        <f>SUM(U40:Y40)</f>
        <v>64</v>
      </c>
      <c r="AA40" s="2">
        <v>6</v>
      </c>
      <c r="AB40" s="2">
        <v>4</v>
      </c>
      <c r="AC40" s="2">
        <v>6</v>
      </c>
      <c r="AD40" s="2">
        <v>15</v>
      </c>
      <c r="AE40" s="2">
        <v>9</v>
      </c>
      <c r="AF40" s="2">
        <v>0</v>
      </c>
      <c r="AG40" s="2">
        <v>6</v>
      </c>
      <c r="AH40" s="2">
        <v>15</v>
      </c>
      <c r="AI40" s="2">
        <v>29</v>
      </c>
      <c r="AQ40" s="4">
        <v>0.4166708371949337</v>
      </c>
      <c r="AR40" s="4">
        <v>0.37870938217207928</v>
      </c>
      <c r="AS40" s="4">
        <v>0.35148513291405747</v>
      </c>
      <c r="AT40" s="4">
        <v>0.55900925316236338</v>
      </c>
      <c r="AV40" s="22">
        <f>(P40*E40*AL40)+(F40*Q40*AM40)+(G40*R40*AN40)+(H40*S40*AO40)+(I40*T40*AP40)</f>
        <v>0</v>
      </c>
      <c r="AW40" s="22">
        <f>(J40*AQ40*AC40)+(K40*AR40*AD40)+(L40*AS40*AE40)+(M40*AT40*AF40)</f>
        <v>37.626845992992273</v>
      </c>
      <c r="AX40" s="15">
        <f>AW40+AV40</f>
        <v>37.626845992992273</v>
      </c>
    </row>
    <row r="41" spans="1:50" x14ac:dyDescent="0.25">
      <c r="A41" s="11" t="s">
        <v>50</v>
      </c>
      <c r="B41" s="11">
        <v>2011</v>
      </c>
      <c r="C41" s="11" t="s">
        <v>59</v>
      </c>
      <c r="D41" t="s">
        <v>20</v>
      </c>
      <c r="J41" s="2">
        <v>4.1479999999999997</v>
      </c>
      <c r="K41" s="2">
        <v>1.423</v>
      </c>
      <c r="L41" s="2">
        <v>0.39900000000000002</v>
      </c>
      <c r="O41" s="2">
        <f t="shared" ref="O41:O43" si="42">SUM(P41:T41)</f>
        <v>0</v>
      </c>
      <c r="P41" s="2">
        <v>0</v>
      </c>
      <c r="U41" s="2">
        <v>12</v>
      </c>
      <c r="V41" s="2">
        <v>23</v>
      </c>
      <c r="W41" s="2">
        <v>31</v>
      </c>
      <c r="X41" s="2">
        <v>0</v>
      </c>
      <c r="Y41" s="2">
        <v>0</v>
      </c>
      <c r="Z41" s="2">
        <f t="shared" ref="Z41:Z43" si="43">SUM(U41:Y41)</f>
        <v>66</v>
      </c>
      <c r="AA41" s="2">
        <v>10</v>
      </c>
      <c r="AB41" s="2">
        <v>0</v>
      </c>
      <c r="AC41" s="2">
        <v>12</v>
      </c>
      <c r="AD41" s="2">
        <v>18</v>
      </c>
      <c r="AE41" s="2">
        <v>0</v>
      </c>
      <c r="AF41" s="2">
        <v>0</v>
      </c>
      <c r="AG41" s="2">
        <v>12</v>
      </c>
      <c r="AH41" s="2">
        <v>23</v>
      </c>
      <c r="AI41" s="2">
        <v>15</v>
      </c>
      <c r="AQ41" s="4">
        <v>0.61512067156348382</v>
      </c>
      <c r="AR41" s="4">
        <v>0.7408710502064384</v>
      </c>
      <c r="AS41" s="4">
        <v>0.54776838954630025</v>
      </c>
      <c r="AV41" s="22">
        <f>(P41*E41*AL41)+(F41*Q41*AM41)+(G41*R41*AN41)+(H41*S41*AO41)+(I41*T41*AP41)</f>
        <v>0</v>
      </c>
      <c r="AW41" s="22">
        <f>(J41*AQ41*AC41)+(K41*AR41*AD41)+(L41*AS41*AE41)+(M41*AT41*AF41)</f>
        <v>49.594917627731682</v>
      </c>
      <c r="AX41" s="15">
        <f>AW41+AV41</f>
        <v>49.594917627731682</v>
      </c>
    </row>
    <row r="42" spans="1:50" x14ac:dyDescent="0.25">
      <c r="A42" s="11" t="s">
        <v>50</v>
      </c>
      <c r="B42" s="11">
        <v>2011</v>
      </c>
      <c r="C42" s="11" t="s">
        <v>59</v>
      </c>
      <c r="D42" t="s">
        <v>21</v>
      </c>
      <c r="J42" s="2">
        <v>5.6020000000000003</v>
      </c>
      <c r="K42" s="2">
        <v>1.6679999999999999</v>
      </c>
      <c r="L42" s="2">
        <v>0.56749999999999989</v>
      </c>
      <c r="O42" s="2">
        <f t="shared" si="42"/>
        <v>0</v>
      </c>
      <c r="P42" s="2">
        <v>0</v>
      </c>
      <c r="U42" s="2">
        <v>10</v>
      </c>
      <c r="V42" s="2">
        <v>29</v>
      </c>
      <c r="W42" s="2">
        <v>38</v>
      </c>
      <c r="X42" s="2">
        <v>0</v>
      </c>
      <c r="Y42" s="2">
        <v>0</v>
      </c>
      <c r="Z42" s="2">
        <f t="shared" si="43"/>
        <v>77</v>
      </c>
      <c r="AA42" s="2">
        <v>10</v>
      </c>
      <c r="AB42" s="2">
        <v>0</v>
      </c>
      <c r="AC42" s="2">
        <v>10</v>
      </c>
      <c r="AD42" s="2">
        <v>20</v>
      </c>
      <c r="AE42" s="2">
        <v>0</v>
      </c>
      <c r="AF42" s="2">
        <v>0</v>
      </c>
      <c r="AG42" s="2">
        <v>10</v>
      </c>
      <c r="AH42" s="2">
        <v>29</v>
      </c>
      <c r="AI42" s="2">
        <v>11</v>
      </c>
      <c r="AQ42" s="4">
        <v>0.54335659695479588</v>
      </c>
      <c r="AR42" s="4">
        <v>0.52777309524619387</v>
      </c>
      <c r="AS42" s="4">
        <v>0.7432774397089863</v>
      </c>
      <c r="AV42" s="22">
        <f>(P42*E42*AL42)+(F42*Q42*AM42)+(G42*R42*AN42)+(H42*S42*AO42)+(I42*T42*AP42)</f>
        <v>0</v>
      </c>
      <c r="AW42" s="22">
        <f>(J42*AQ42*AC42)+(K42*AR42*AD42)+(L42*AS42*AE42)+(M42*AT42*AF42)</f>
        <v>48.045347018820692</v>
      </c>
      <c r="AX42" s="15">
        <f>AW42+AV42</f>
        <v>48.045347018820692</v>
      </c>
    </row>
    <row r="43" spans="1:50" x14ac:dyDescent="0.25">
      <c r="A43" s="11" t="s">
        <v>50</v>
      </c>
      <c r="B43" s="11">
        <v>2011</v>
      </c>
      <c r="C43" s="11" t="s">
        <v>59</v>
      </c>
      <c r="D43" t="s">
        <v>22</v>
      </c>
      <c r="J43" s="2">
        <v>4.428290483499616</v>
      </c>
      <c r="K43" s="2">
        <v>0.8105</v>
      </c>
      <c r="L43" s="2">
        <v>0.5362926829268293</v>
      </c>
      <c r="O43" s="2">
        <f t="shared" si="42"/>
        <v>0</v>
      </c>
      <c r="P43" s="2">
        <v>0</v>
      </c>
      <c r="U43" s="2">
        <v>13</v>
      </c>
      <c r="V43" s="2">
        <v>32</v>
      </c>
      <c r="W43" s="2">
        <v>33</v>
      </c>
      <c r="X43" s="2">
        <v>0</v>
      </c>
      <c r="Y43" s="2">
        <v>0</v>
      </c>
      <c r="Z43" s="2">
        <f t="shared" si="43"/>
        <v>78</v>
      </c>
      <c r="AA43" s="2">
        <v>10</v>
      </c>
      <c r="AB43" s="2">
        <v>0</v>
      </c>
      <c r="AC43" s="2">
        <v>13</v>
      </c>
      <c r="AD43" s="2">
        <v>17</v>
      </c>
      <c r="AE43" s="2">
        <v>0</v>
      </c>
      <c r="AF43" s="2">
        <v>0</v>
      </c>
      <c r="AG43" s="2">
        <v>13</v>
      </c>
      <c r="AH43" s="2">
        <v>32</v>
      </c>
      <c r="AI43" s="2">
        <v>5</v>
      </c>
      <c r="AQ43" s="4">
        <v>0.65549512670565291</v>
      </c>
      <c r="AR43" s="4">
        <v>0.38839971687396091</v>
      </c>
      <c r="AS43" s="4">
        <v>0.94598081111033605</v>
      </c>
      <c r="AV43" s="22">
        <f>(P43*E43*AL43)+(F43*Q43*AM43)+(G43*R43*AN43)+(H43*S43*AO43)+(I43*T43*AP43)</f>
        <v>0</v>
      </c>
      <c r="AW43" s="22">
        <f>(J43*AQ43*AC43)+(K43*AR43*AD43)+(L43*AS43*AE43)+(M43*AT43*AF43)</f>
        <v>43.086962309371103</v>
      </c>
      <c r="AX43" s="15">
        <f>AW43+AV43</f>
        <v>43.086962309371103</v>
      </c>
    </row>
    <row r="44" spans="1:50" s="5" customFormat="1" x14ac:dyDescent="0.25">
      <c r="A44" s="5" t="s">
        <v>50</v>
      </c>
      <c r="B44" s="5">
        <v>2011</v>
      </c>
      <c r="C44" s="5" t="s">
        <v>59</v>
      </c>
      <c r="D44" s="5" t="s">
        <v>61</v>
      </c>
      <c r="E44" s="6" t="e">
        <f t="shared" ref="E44:P44" si="44">AVERAGE(E40:E43)</f>
        <v>#DIV/0!</v>
      </c>
      <c r="F44" s="6" t="e">
        <f t="shared" si="44"/>
        <v>#DIV/0!</v>
      </c>
      <c r="G44" s="6" t="e">
        <f t="shared" si="44"/>
        <v>#DIV/0!</v>
      </c>
      <c r="H44" s="6" t="e">
        <f t="shared" si="44"/>
        <v>#DIV/0!</v>
      </c>
      <c r="I44" s="6" t="e">
        <f t="shared" si="44"/>
        <v>#DIV/0!</v>
      </c>
      <c r="J44" s="6">
        <f t="shared" si="44"/>
        <v>5.2368226208749036</v>
      </c>
      <c r="K44" s="6">
        <f t="shared" si="44"/>
        <v>1.7190000000000001</v>
      </c>
      <c r="L44" s="6">
        <f t="shared" si="44"/>
        <v>0.67657313397781138</v>
      </c>
      <c r="M44" s="6">
        <f t="shared" si="44"/>
        <v>0.74928604118993136</v>
      </c>
      <c r="N44" s="6" t="e">
        <f t="shared" si="44"/>
        <v>#DIV/0!</v>
      </c>
      <c r="O44" s="6">
        <f t="shared" si="44"/>
        <v>0</v>
      </c>
      <c r="P44" s="6">
        <f t="shared" si="44"/>
        <v>0</v>
      </c>
      <c r="Q44" s="6" t="e">
        <f t="shared" ref="Q44:AU44" si="45">AVERAGE(Q40:Q43)</f>
        <v>#DIV/0!</v>
      </c>
      <c r="R44" s="6" t="e">
        <f t="shared" si="45"/>
        <v>#DIV/0!</v>
      </c>
      <c r="S44" s="6" t="e">
        <f t="shared" si="45"/>
        <v>#DIV/0!</v>
      </c>
      <c r="T44" s="6" t="e">
        <f t="shared" si="45"/>
        <v>#DIV/0!</v>
      </c>
      <c r="U44" s="6">
        <f t="shared" si="45"/>
        <v>10.25</v>
      </c>
      <c r="V44" s="6">
        <f t="shared" si="45"/>
        <v>24.75</v>
      </c>
      <c r="W44" s="6">
        <f t="shared" si="45"/>
        <v>33</v>
      </c>
      <c r="X44" s="6">
        <f t="shared" si="45"/>
        <v>3.25</v>
      </c>
      <c r="Y44" s="6">
        <f t="shared" si="45"/>
        <v>0</v>
      </c>
      <c r="Z44" s="6">
        <f t="shared" si="45"/>
        <v>71.25</v>
      </c>
      <c r="AA44" s="6">
        <f t="shared" si="45"/>
        <v>9</v>
      </c>
      <c r="AB44" s="6">
        <f t="shared" si="45"/>
        <v>1</v>
      </c>
      <c r="AC44" s="6">
        <f t="shared" si="45"/>
        <v>10.25</v>
      </c>
      <c r="AD44" s="6">
        <f t="shared" si="45"/>
        <v>17.5</v>
      </c>
      <c r="AE44" s="6">
        <f t="shared" si="45"/>
        <v>2.25</v>
      </c>
      <c r="AF44" s="6">
        <f t="shared" si="45"/>
        <v>0</v>
      </c>
      <c r="AG44" s="6">
        <f t="shared" si="45"/>
        <v>10.25</v>
      </c>
      <c r="AH44" s="6">
        <f t="shared" si="45"/>
        <v>24.75</v>
      </c>
      <c r="AI44" s="6">
        <f t="shared" si="45"/>
        <v>15</v>
      </c>
      <c r="AJ44" s="6" t="e">
        <f t="shared" si="45"/>
        <v>#DIV/0!</v>
      </c>
      <c r="AK44" s="6" t="e">
        <f t="shared" si="45"/>
        <v>#DIV/0!</v>
      </c>
      <c r="AL44" s="7" t="e">
        <f t="shared" si="45"/>
        <v>#DIV/0!</v>
      </c>
      <c r="AM44" s="7" t="e">
        <f t="shared" si="45"/>
        <v>#DIV/0!</v>
      </c>
      <c r="AN44" s="7" t="e">
        <f t="shared" si="45"/>
        <v>#DIV/0!</v>
      </c>
      <c r="AO44" s="7" t="e">
        <f t="shared" si="45"/>
        <v>#DIV/0!</v>
      </c>
      <c r="AP44" s="7" t="e">
        <f t="shared" si="45"/>
        <v>#DIV/0!</v>
      </c>
      <c r="AQ44" s="7">
        <f t="shared" si="45"/>
        <v>0.55766080810471652</v>
      </c>
      <c r="AR44" s="7">
        <f t="shared" si="45"/>
        <v>0.50893831112466814</v>
      </c>
      <c r="AS44" s="7">
        <f t="shared" si="45"/>
        <v>0.64712794331991996</v>
      </c>
      <c r="AT44" s="7">
        <f t="shared" si="45"/>
        <v>0.55900925316236338</v>
      </c>
      <c r="AU44" s="7" t="e">
        <f t="shared" si="45"/>
        <v>#DIV/0!</v>
      </c>
      <c r="AV44" s="22">
        <f t="shared" ref="AV44" si="46">AVERAGE(AV40:AV43)</f>
        <v>0</v>
      </c>
      <c r="AW44" s="22">
        <f t="shared" ref="AW44:AX44" si="47">AVERAGE(AW40:AW43)</f>
        <v>44.588518237228932</v>
      </c>
      <c r="AX44" s="15">
        <f t="shared" si="47"/>
        <v>44.588518237228932</v>
      </c>
    </row>
    <row r="45" spans="1:50" s="5" customFormat="1" x14ac:dyDescent="0.25">
      <c r="A45" s="5" t="s">
        <v>50</v>
      </c>
      <c r="B45" s="5">
        <v>2011</v>
      </c>
      <c r="C45" s="5" t="s">
        <v>59</v>
      </c>
      <c r="D45" s="5" t="s">
        <v>62</v>
      </c>
      <c r="E45" s="6" t="e">
        <f>STDEV(E40:E43)</f>
        <v>#DIV/0!</v>
      </c>
      <c r="F45" s="6" t="e">
        <f t="shared" ref="F45:AX45" si="48">STDEV(F40:F43)</f>
        <v>#DIV/0!</v>
      </c>
      <c r="G45" s="6" t="e">
        <f t="shared" si="48"/>
        <v>#DIV/0!</v>
      </c>
      <c r="H45" s="6" t="e">
        <f t="shared" si="48"/>
        <v>#DIV/0!</v>
      </c>
      <c r="I45" s="6" t="e">
        <f t="shared" si="48"/>
        <v>#DIV/0!</v>
      </c>
      <c r="J45" s="6">
        <f t="shared" si="48"/>
        <v>1.2000251325458249</v>
      </c>
      <c r="K45" s="6">
        <f t="shared" si="48"/>
        <v>0.91138530088358649</v>
      </c>
      <c r="L45" s="6">
        <f t="shared" si="48"/>
        <v>0.35882872674491861</v>
      </c>
      <c r="M45" s="6" t="e">
        <f t="shared" si="48"/>
        <v>#DIV/0!</v>
      </c>
      <c r="N45" s="6" t="e">
        <f t="shared" si="48"/>
        <v>#DIV/0!</v>
      </c>
      <c r="O45" s="6">
        <f t="shared" si="48"/>
        <v>0</v>
      </c>
      <c r="P45" s="6">
        <f t="shared" si="48"/>
        <v>0</v>
      </c>
      <c r="Q45" s="6" t="e">
        <f t="shared" si="48"/>
        <v>#DIV/0!</v>
      </c>
      <c r="R45" s="6" t="e">
        <f t="shared" si="48"/>
        <v>#DIV/0!</v>
      </c>
      <c r="S45" s="6" t="e">
        <f t="shared" si="48"/>
        <v>#DIV/0!</v>
      </c>
      <c r="T45" s="6" t="e">
        <f t="shared" si="48"/>
        <v>#DIV/0!</v>
      </c>
      <c r="U45" s="6">
        <f t="shared" si="48"/>
        <v>3.0956959368344519</v>
      </c>
      <c r="V45" s="6">
        <f t="shared" si="48"/>
        <v>7.5</v>
      </c>
      <c r="W45" s="6">
        <f t="shared" si="48"/>
        <v>3.5590260840104371</v>
      </c>
      <c r="X45" s="6">
        <f t="shared" si="48"/>
        <v>6.5</v>
      </c>
      <c r="Y45" s="6">
        <f t="shared" si="48"/>
        <v>0</v>
      </c>
      <c r="Z45" s="6">
        <f t="shared" si="48"/>
        <v>7.2743842809317316</v>
      </c>
      <c r="AA45" s="6">
        <f t="shared" si="48"/>
        <v>2</v>
      </c>
      <c r="AB45" s="6">
        <f t="shared" si="48"/>
        <v>2</v>
      </c>
      <c r="AC45" s="6">
        <f t="shared" si="48"/>
        <v>3.0956959368344519</v>
      </c>
      <c r="AD45" s="6">
        <f t="shared" si="48"/>
        <v>2.0816659994661326</v>
      </c>
      <c r="AE45" s="6">
        <f t="shared" si="48"/>
        <v>4.5</v>
      </c>
      <c r="AF45" s="6">
        <f t="shared" si="48"/>
        <v>0</v>
      </c>
      <c r="AG45" s="6">
        <f t="shared" si="48"/>
        <v>3.0956959368344519</v>
      </c>
      <c r="AH45" s="6">
        <f t="shared" si="48"/>
        <v>7.5</v>
      </c>
      <c r="AI45" s="6">
        <f t="shared" si="48"/>
        <v>10.198039027185569</v>
      </c>
      <c r="AJ45" s="6" t="e">
        <f t="shared" si="48"/>
        <v>#DIV/0!</v>
      </c>
      <c r="AK45" s="6" t="e">
        <f t="shared" si="48"/>
        <v>#DIV/0!</v>
      </c>
      <c r="AL45" s="6" t="e">
        <f t="shared" si="48"/>
        <v>#DIV/0!</v>
      </c>
      <c r="AM45" s="6" t="e">
        <f t="shared" si="48"/>
        <v>#DIV/0!</v>
      </c>
      <c r="AN45" s="6" t="e">
        <f t="shared" si="48"/>
        <v>#DIV/0!</v>
      </c>
      <c r="AO45" s="6" t="e">
        <f t="shared" si="48"/>
        <v>#DIV/0!</v>
      </c>
      <c r="AP45" s="6" t="e">
        <f t="shared" si="48"/>
        <v>#DIV/0!</v>
      </c>
      <c r="AQ45" s="6">
        <f t="shared" si="48"/>
        <v>0.10481089663225673</v>
      </c>
      <c r="AR45" s="6">
        <f t="shared" si="48"/>
        <v>0.16895430466149911</v>
      </c>
      <c r="AS45" s="6">
        <f t="shared" si="48"/>
        <v>0.25549608901977144</v>
      </c>
      <c r="AT45" s="6" t="e">
        <f t="shared" si="48"/>
        <v>#DIV/0!</v>
      </c>
      <c r="AU45" s="6" t="e">
        <f t="shared" si="48"/>
        <v>#DIV/0!</v>
      </c>
      <c r="AV45" s="6">
        <f t="shared" si="48"/>
        <v>0</v>
      </c>
      <c r="AW45" s="6">
        <f t="shared" si="48"/>
        <v>5.4078107314984516</v>
      </c>
      <c r="AX45" s="6">
        <f t="shared" si="48"/>
        <v>5.4078107314984516</v>
      </c>
    </row>
    <row r="46" spans="1:50" x14ac:dyDescent="0.25">
      <c r="A46" s="11" t="s">
        <v>50</v>
      </c>
      <c r="B46" s="11">
        <v>2011</v>
      </c>
      <c r="C46" s="11" t="s">
        <v>60</v>
      </c>
      <c r="D46" t="s">
        <v>25</v>
      </c>
      <c r="E46" s="2">
        <v>45.1175</v>
      </c>
      <c r="J46" s="2">
        <v>4.911166415889257</v>
      </c>
      <c r="K46" s="2">
        <v>0.6944999999999999</v>
      </c>
      <c r="L46" s="2">
        <v>0.504</v>
      </c>
      <c r="M46" s="2">
        <v>0.38850000000000001</v>
      </c>
      <c r="O46" s="2">
        <f t="shared" ref="O46:O49" si="49">SUM(P46:T46)</f>
        <v>1.5</v>
      </c>
      <c r="P46" s="2">
        <v>1.5</v>
      </c>
      <c r="Q46" s="2">
        <v>0</v>
      </c>
      <c r="R46" s="2">
        <v>0</v>
      </c>
      <c r="U46" s="2">
        <v>15</v>
      </c>
      <c r="V46" s="2">
        <v>16</v>
      </c>
      <c r="W46" s="2">
        <v>11</v>
      </c>
      <c r="X46" s="2">
        <v>20</v>
      </c>
      <c r="Z46" s="2">
        <f t="shared" ref="Z46:Z49" si="50">SUM(U46:Y46)</f>
        <v>62</v>
      </c>
      <c r="AA46" s="2">
        <v>10</v>
      </c>
      <c r="AB46" s="2">
        <v>0</v>
      </c>
      <c r="AC46" s="2">
        <v>15</v>
      </c>
      <c r="AD46" s="2">
        <v>15</v>
      </c>
      <c r="AE46" s="2">
        <v>0</v>
      </c>
      <c r="AF46" s="2">
        <v>0</v>
      </c>
      <c r="AG46" s="2">
        <v>15</v>
      </c>
      <c r="AH46" s="2">
        <v>16</v>
      </c>
      <c r="AI46" s="2">
        <v>11</v>
      </c>
      <c r="AJ46" s="2">
        <v>8</v>
      </c>
      <c r="AL46" s="4">
        <v>5.2394444444444445E-2</v>
      </c>
      <c r="AQ46" s="4">
        <v>0.57460053543307088</v>
      </c>
      <c r="AR46" s="4">
        <v>0.90020462724935735</v>
      </c>
      <c r="AS46" s="4">
        <v>0.58220053921841142</v>
      </c>
      <c r="AT46" s="4">
        <v>0.74567554678854087</v>
      </c>
      <c r="AV46" s="22">
        <f>(P46*E46*AL46)+(F46*Q46*AM46)+(G46*R46*AN46)+(H46*S46*AO46)+(I46*T46*AP46)</f>
        <v>3.545859520833333</v>
      </c>
      <c r="AW46" s="22">
        <f>(J46*AQ46*AC46)+(K46*AR46*AD46)+(L46*AS46*AE46)+(M46*AT46*AF46)</f>
        <v>51.707264486933425</v>
      </c>
      <c r="AX46" s="15">
        <f>AW46+AV46</f>
        <v>55.253124007766758</v>
      </c>
    </row>
    <row r="47" spans="1:50" x14ac:dyDescent="0.25">
      <c r="A47" s="11" t="s">
        <v>50</v>
      </c>
      <c r="B47" s="11">
        <v>2011</v>
      </c>
      <c r="C47" s="11" t="s">
        <v>60</v>
      </c>
      <c r="D47" t="s">
        <v>26</v>
      </c>
      <c r="E47" s="2">
        <v>43.8675</v>
      </c>
      <c r="J47" s="2">
        <v>5.1204999999999998</v>
      </c>
      <c r="K47" s="2">
        <v>1.5907518277822907</v>
      </c>
      <c r="L47" s="2">
        <v>0.34200000000000003</v>
      </c>
      <c r="O47" s="2">
        <f t="shared" si="49"/>
        <v>1.5</v>
      </c>
      <c r="P47" s="2">
        <v>1.5</v>
      </c>
      <c r="Q47" s="2">
        <v>0</v>
      </c>
      <c r="R47" s="2">
        <v>0</v>
      </c>
      <c r="U47" s="2">
        <v>11</v>
      </c>
      <c r="V47" s="2">
        <v>25</v>
      </c>
      <c r="W47" s="2">
        <v>34</v>
      </c>
      <c r="X47" s="2">
        <v>0</v>
      </c>
      <c r="Z47" s="2">
        <f t="shared" si="50"/>
        <v>70</v>
      </c>
      <c r="AA47" s="2">
        <v>10</v>
      </c>
      <c r="AB47" s="2">
        <v>0</v>
      </c>
      <c r="AC47" s="2">
        <v>11</v>
      </c>
      <c r="AD47" s="2">
        <v>19</v>
      </c>
      <c r="AE47" s="2">
        <v>0</v>
      </c>
      <c r="AF47" s="2">
        <v>0</v>
      </c>
      <c r="AG47" s="2">
        <v>11</v>
      </c>
      <c r="AH47" s="2">
        <v>25</v>
      </c>
      <c r="AI47" s="2">
        <v>14</v>
      </c>
      <c r="AL47" s="4">
        <v>4.7322222222222224E-2</v>
      </c>
      <c r="AQ47" s="4">
        <v>0.24674993510426582</v>
      </c>
      <c r="AR47" s="4">
        <v>0.79623646325218289</v>
      </c>
      <c r="AS47" s="4">
        <v>0.57999999999999996</v>
      </c>
      <c r="AV47" s="22">
        <f>(P47*E47*AL47)+(F47*Q47*AM47)+(G47*R47*AN47)+(H47*S47*AO47)+(I47*T47*AP47)</f>
        <v>3.1138613749999999</v>
      </c>
      <c r="AW47" s="22">
        <f>(J47*AQ47*AC47)+(K47*AR47*AD47)+(L47*AS47*AE47)+(M47*AT47*AF47)</f>
        <v>37.963991045756345</v>
      </c>
      <c r="AX47" s="15">
        <f>AW47+AV47</f>
        <v>41.077852420756344</v>
      </c>
    </row>
    <row r="48" spans="1:50" x14ac:dyDescent="0.25">
      <c r="A48" s="11" t="s">
        <v>50</v>
      </c>
      <c r="B48" s="11">
        <v>2011</v>
      </c>
      <c r="C48" s="11" t="s">
        <v>60</v>
      </c>
      <c r="D48" t="s">
        <v>27</v>
      </c>
      <c r="E48" s="2">
        <v>39.981666666666669</v>
      </c>
      <c r="J48" s="2">
        <v>4.0451670190274829</v>
      </c>
      <c r="K48" s="2">
        <v>1.1261591355599214</v>
      </c>
      <c r="L48" s="2">
        <v>0.50900000000000001</v>
      </c>
      <c r="O48" s="2">
        <f t="shared" si="49"/>
        <v>3.5</v>
      </c>
      <c r="P48" s="2">
        <v>3.5</v>
      </c>
      <c r="Q48" s="2">
        <v>0</v>
      </c>
      <c r="R48" s="2">
        <v>0</v>
      </c>
      <c r="U48" s="2">
        <v>9</v>
      </c>
      <c r="V48" s="2">
        <v>34</v>
      </c>
      <c r="W48" s="2">
        <v>41</v>
      </c>
      <c r="X48" s="2">
        <v>0</v>
      </c>
      <c r="Z48" s="2">
        <f t="shared" si="50"/>
        <v>84</v>
      </c>
      <c r="AA48" s="2">
        <v>9</v>
      </c>
      <c r="AB48" s="2">
        <v>1</v>
      </c>
      <c r="AC48" s="2">
        <v>9</v>
      </c>
      <c r="AD48" s="2">
        <v>21</v>
      </c>
      <c r="AE48" s="2">
        <v>0</v>
      </c>
      <c r="AF48" s="2">
        <v>0</v>
      </c>
      <c r="AG48" s="2">
        <v>9</v>
      </c>
      <c r="AH48" s="2">
        <v>34</v>
      </c>
      <c r="AI48" s="2">
        <v>7</v>
      </c>
      <c r="AL48" s="4">
        <v>6.1262632750942098E-2</v>
      </c>
      <c r="AQ48" s="4">
        <v>0.52560908353609093</v>
      </c>
      <c r="AR48" s="4">
        <v>0.69782619426825743</v>
      </c>
      <c r="AS48" s="4">
        <v>0.7781623488773749</v>
      </c>
      <c r="AV48" s="22">
        <f>(P48*E48*AL48)+(F48*Q48*AM48)+(G48*R48*AN48)+(H48*S48*AO48)+(I48*T48*AP48)</f>
        <v>8.5728375661970411</v>
      </c>
      <c r="AW48" s="22">
        <f>(J48*AQ48*AC48)+(K48*AR48*AD48)+(L48*AS48*AE48)+(M48*AT48*AF48)</f>
        <v>35.638718984465527</v>
      </c>
      <c r="AX48" s="15">
        <f>AW48+AV48</f>
        <v>44.211556550662564</v>
      </c>
    </row>
    <row r="49" spans="1:50" x14ac:dyDescent="0.25">
      <c r="A49" s="11" t="s">
        <v>50</v>
      </c>
      <c r="B49" s="11">
        <v>2011</v>
      </c>
      <c r="C49" s="11" t="s">
        <v>60</v>
      </c>
      <c r="D49" t="s">
        <v>28</v>
      </c>
      <c r="E49" s="2">
        <v>41.1</v>
      </c>
      <c r="J49" s="2">
        <v>4.2374999999999998</v>
      </c>
      <c r="K49" s="2">
        <v>2.5680000000000001</v>
      </c>
      <c r="L49" s="2">
        <v>0.88057435508345971</v>
      </c>
      <c r="M49" s="2">
        <v>0.67949999999999999</v>
      </c>
      <c r="O49" s="2">
        <f t="shared" si="49"/>
        <v>1.5</v>
      </c>
      <c r="P49" s="2">
        <v>1.5</v>
      </c>
      <c r="Q49" s="2">
        <v>0</v>
      </c>
      <c r="R49" s="2">
        <v>0</v>
      </c>
      <c r="U49" s="2">
        <v>7</v>
      </c>
      <c r="V49" s="2">
        <v>6</v>
      </c>
      <c r="W49" s="2">
        <v>21</v>
      </c>
      <c r="X49" s="2">
        <v>42</v>
      </c>
      <c r="Z49" s="2">
        <f t="shared" si="50"/>
        <v>76</v>
      </c>
      <c r="AA49" s="2">
        <v>7</v>
      </c>
      <c r="AB49" s="2">
        <v>3</v>
      </c>
      <c r="AC49" s="2">
        <v>7</v>
      </c>
      <c r="AD49" s="2">
        <v>6</v>
      </c>
      <c r="AE49" s="2">
        <v>17</v>
      </c>
      <c r="AF49" s="2">
        <v>0</v>
      </c>
      <c r="AG49" s="2">
        <v>7</v>
      </c>
      <c r="AH49" s="2">
        <v>6</v>
      </c>
      <c r="AI49" s="2">
        <v>21</v>
      </c>
      <c r="AJ49" s="2">
        <v>16</v>
      </c>
      <c r="AL49" s="4">
        <v>4.0722222222222222E-2</v>
      </c>
      <c r="AQ49" s="4">
        <v>0.54415870206489669</v>
      </c>
      <c r="AR49" s="4">
        <v>0.63152933197694139</v>
      </c>
      <c r="AS49" s="4">
        <v>0.84642062594268486</v>
      </c>
      <c r="AT49" s="4">
        <v>0.5747549325674326</v>
      </c>
      <c r="AV49" s="22">
        <f>(P49*E49*AL49)+(F49*Q49*AM49)+(G49*R49*AN49)+(H49*S49*AO49)+(I49*T49*AP49)</f>
        <v>2.5105250000000003</v>
      </c>
      <c r="AW49" s="22">
        <f>(J49*AQ49*AC49)+(K49*AR49*AD49)+(L49*AS49*AE49)+(M49*AT49*AF49)</f>
        <v>38.542428493020616</v>
      </c>
      <c r="AX49" s="15">
        <f>AW49+AV49</f>
        <v>41.052953493020617</v>
      </c>
    </row>
    <row r="50" spans="1:50" s="8" customFormat="1" x14ac:dyDescent="0.25">
      <c r="A50" s="8" t="s">
        <v>50</v>
      </c>
      <c r="B50" s="8">
        <v>2011</v>
      </c>
      <c r="C50" s="8" t="s">
        <v>60</v>
      </c>
      <c r="D50" s="8" t="s">
        <v>61</v>
      </c>
      <c r="E50" s="9">
        <f t="shared" ref="E50:P50" si="51">AVERAGE(E46:E49)</f>
        <v>42.516666666666666</v>
      </c>
      <c r="F50" s="9" t="e">
        <f t="shared" si="51"/>
        <v>#DIV/0!</v>
      </c>
      <c r="G50" s="9" t="e">
        <f t="shared" si="51"/>
        <v>#DIV/0!</v>
      </c>
      <c r="H50" s="9" t="e">
        <f t="shared" si="51"/>
        <v>#DIV/0!</v>
      </c>
      <c r="I50" s="9" t="e">
        <f t="shared" si="51"/>
        <v>#DIV/0!</v>
      </c>
      <c r="J50" s="9">
        <f t="shared" si="51"/>
        <v>4.5785833587291851</v>
      </c>
      <c r="K50" s="9">
        <f t="shared" si="51"/>
        <v>1.494852740835553</v>
      </c>
      <c r="L50" s="9">
        <f t="shared" si="51"/>
        <v>0.55889358877086492</v>
      </c>
      <c r="M50" s="9">
        <f t="shared" si="51"/>
        <v>0.53400000000000003</v>
      </c>
      <c r="N50" s="9" t="e">
        <f t="shared" si="51"/>
        <v>#DIV/0!</v>
      </c>
      <c r="O50" s="9">
        <f t="shared" si="51"/>
        <v>2</v>
      </c>
      <c r="P50" s="9">
        <f t="shared" si="51"/>
        <v>2</v>
      </c>
      <c r="Q50" s="9">
        <f t="shared" ref="Q50:AU50" si="52">AVERAGE(Q46:Q49)</f>
        <v>0</v>
      </c>
      <c r="R50" s="9">
        <f t="shared" si="52"/>
        <v>0</v>
      </c>
      <c r="S50" s="9" t="e">
        <f t="shared" si="52"/>
        <v>#DIV/0!</v>
      </c>
      <c r="T50" s="9" t="e">
        <f t="shared" si="52"/>
        <v>#DIV/0!</v>
      </c>
      <c r="U50" s="9">
        <f t="shared" si="52"/>
        <v>10.5</v>
      </c>
      <c r="V50" s="9">
        <f t="shared" si="52"/>
        <v>20.25</v>
      </c>
      <c r="W50" s="9">
        <f t="shared" si="52"/>
        <v>26.75</v>
      </c>
      <c r="X50" s="9">
        <f t="shared" si="52"/>
        <v>15.5</v>
      </c>
      <c r="Y50" s="9" t="e">
        <f t="shared" si="52"/>
        <v>#DIV/0!</v>
      </c>
      <c r="Z50" s="9">
        <f t="shared" si="52"/>
        <v>73</v>
      </c>
      <c r="AA50" s="9">
        <f t="shared" si="52"/>
        <v>9</v>
      </c>
      <c r="AB50" s="9">
        <f t="shared" si="52"/>
        <v>1</v>
      </c>
      <c r="AC50" s="9">
        <f t="shared" si="52"/>
        <v>10.5</v>
      </c>
      <c r="AD50" s="9">
        <f t="shared" si="52"/>
        <v>15.25</v>
      </c>
      <c r="AE50" s="9">
        <f t="shared" si="52"/>
        <v>4.25</v>
      </c>
      <c r="AF50" s="9">
        <f t="shared" si="52"/>
        <v>0</v>
      </c>
      <c r="AG50" s="9">
        <f t="shared" si="52"/>
        <v>10.5</v>
      </c>
      <c r="AH50" s="9">
        <f t="shared" si="52"/>
        <v>20.25</v>
      </c>
      <c r="AI50" s="9">
        <f t="shared" si="52"/>
        <v>13.25</v>
      </c>
      <c r="AJ50" s="9">
        <f t="shared" si="52"/>
        <v>12</v>
      </c>
      <c r="AK50" s="9" t="e">
        <f t="shared" si="52"/>
        <v>#DIV/0!</v>
      </c>
      <c r="AL50" s="10">
        <f t="shared" si="52"/>
        <v>5.0425380409957747E-2</v>
      </c>
      <c r="AM50" s="10" t="e">
        <f t="shared" si="52"/>
        <v>#DIV/0!</v>
      </c>
      <c r="AN50" s="10" t="e">
        <f t="shared" si="52"/>
        <v>#DIV/0!</v>
      </c>
      <c r="AO50" s="10" t="e">
        <f t="shared" si="52"/>
        <v>#DIV/0!</v>
      </c>
      <c r="AP50" s="10" t="e">
        <f t="shared" si="52"/>
        <v>#DIV/0!</v>
      </c>
      <c r="AQ50" s="10">
        <f t="shared" si="52"/>
        <v>0.4727795640345811</v>
      </c>
      <c r="AR50" s="10">
        <f t="shared" si="52"/>
        <v>0.75644915418668479</v>
      </c>
      <c r="AS50" s="10">
        <f t="shared" si="52"/>
        <v>0.69669587850961778</v>
      </c>
      <c r="AT50" s="10">
        <f t="shared" si="52"/>
        <v>0.66021523967798679</v>
      </c>
      <c r="AU50" s="10" t="e">
        <f t="shared" si="52"/>
        <v>#DIV/0!</v>
      </c>
      <c r="AV50" s="22">
        <f t="shared" ref="AV50" si="53">AVERAGE(AV46:AV49)</f>
        <v>4.4357708655075934</v>
      </c>
      <c r="AW50" s="22">
        <f t="shared" ref="AW50:AX50" si="54">AVERAGE(AW46:AW49)</f>
        <v>40.96310075254398</v>
      </c>
      <c r="AX50" s="15">
        <f t="shared" si="54"/>
        <v>45.398871618051572</v>
      </c>
    </row>
    <row r="51" spans="1:50" s="8" customFormat="1" x14ac:dyDescent="0.25">
      <c r="A51" s="8" t="s">
        <v>50</v>
      </c>
      <c r="B51" s="8">
        <v>2011</v>
      </c>
      <c r="C51" s="8" t="s">
        <v>60</v>
      </c>
      <c r="D51" s="8" t="s">
        <v>62</v>
      </c>
      <c r="E51" s="9">
        <f>STDEV(E46:E49)</f>
        <v>2.3820337365835558</v>
      </c>
      <c r="F51" s="9" t="e">
        <f t="shared" ref="F51:AX51" si="55">STDEV(F46:F49)</f>
        <v>#DIV/0!</v>
      </c>
      <c r="G51" s="9" t="e">
        <f t="shared" si="55"/>
        <v>#DIV/0!</v>
      </c>
      <c r="H51" s="9" t="e">
        <f t="shared" si="55"/>
        <v>#DIV/0!</v>
      </c>
      <c r="I51" s="9" t="e">
        <f t="shared" si="55"/>
        <v>#DIV/0!</v>
      </c>
      <c r="J51" s="9">
        <f t="shared" si="55"/>
        <v>0.51805919386974963</v>
      </c>
      <c r="K51" s="9">
        <f t="shared" si="55"/>
        <v>0.8036046206652272</v>
      </c>
      <c r="L51" s="9">
        <f t="shared" si="55"/>
        <v>0.22805264052695104</v>
      </c>
      <c r="M51" s="9">
        <f t="shared" si="55"/>
        <v>0.20576807332528535</v>
      </c>
      <c r="N51" s="9" t="e">
        <f t="shared" si="55"/>
        <v>#DIV/0!</v>
      </c>
      <c r="O51" s="9">
        <f t="shared" si="55"/>
        <v>1</v>
      </c>
      <c r="P51" s="9">
        <f t="shared" si="55"/>
        <v>1</v>
      </c>
      <c r="Q51" s="9">
        <f t="shared" si="55"/>
        <v>0</v>
      </c>
      <c r="R51" s="9">
        <f t="shared" si="55"/>
        <v>0</v>
      </c>
      <c r="S51" s="9" t="e">
        <f t="shared" si="55"/>
        <v>#DIV/0!</v>
      </c>
      <c r="T51" s="9" t="e">
        <f t="shared" si="55"/>
        <v>#DIV/0!</v>
      </c>
      <c r="U51" s="9">
        <f t="shared" si="55"/>
        <v>3.415650255319866</v>
      </c>
      <c r="V51" s="9">
        <f t="shared" si="55"/>
        <v>12.010412149464313</v>
      </c>
      <c r="W51" s="9">
        <f t="shared" si="55"/>
        <v>13.375973484822204</v>
      </c>
      <c r="X51" s="9">
        <f t="shared" si="55"/>
        <v>20.024984394500787</v>
      </c>
      <c r="Y51" s="9" t="e">
        <f t="shared" si="55"/>
        <v>#DIV/0!</v>
      </c>
      <c r="Z51" s="9">
        <f t="shared" si="55"/>
        <v>9.3094933625126277</v>
      </c>
      <c r="AA51" s="9">
        <f t="shared" si="55"/>
        <v>1.4142135623730951</v>
      </c>
      <c r="AB51" s="9">
        <f t="shared" si="55"/>
        <v>1.4142135623730951</v>
      </c>
      <c r="AC51" s="9">
        <f t="shared" si="55"/>
        <v>3.415650255319866</v>
      </c>
      <c r="AD51" s="9">
        <f t="shared" si="55"/>
        <v>6.6520673478250352</v>
      </c>
      <c r="AE51" s="9">
        <f t="shared" si="55"/>
        <v>8.5</v>
      </c>
      <c r="AF51" s="9">
        <f t="shared" si="55"/>
        <v>0</v>
      </c>
      <c r="AG51" s="9">
        <f t="shared" si="55"/>
        <v>3.415650255319866</v>
      </c>
      <c r="AH51" s="9">
        <f t="shared" si="55"/>
        <v>12.010412149464313</v>
      </c>
      <c r="AI51" s="9">
        <f t="shared" si="55"/>
        <v>5.9090326337452783</v>
      </c>
      <c r="AJ51" s="9">
        <f t="shared" si="55"/>
        <v>5.6568542494923806</v>
      </c>
      <c r="AK51" s="9" t="e">
        <f t="shared" si="55"/>
        <v>#DIV/0!</v>
      </c>
      <c r="AL51" s="9">
        <f t="shared" si="55"/>
        <v>8.6622576162031766E-3</v>
      </c>
      <c r="AM51" s="9" t="e">
        <f t="shared" si="55"/>
        <v>#DIV/0!</v>
      </c>
      <c r="AN51" s="9" t="e">
        <f t="shared" si="55"/>
        <v>#DIV/0!</v>
      </c>
      <c r="AO51" s="9" t="e">
        <f t="shared" si="55"/>
        <v>#DIV/0!</v>
      </c>
      <c r="AP51" s="9" t="e">
        <f t="shared" si="55"/>
        <v>#DIV/0!</v>
      </c>
      <c r="AQ51" s="9">
        <f t="shared" si="55"/>
        <v>0.15203381515046729</v>
      </c>
      <c r="AR51" s="9">
        <f t="shared" si="55"/>
        <v>0.11731763068504465</v>
      </c>
      <c r="AS51" s="9">
        <f t="shared" si="55"/>
        <v>0.13635908057846932</v>
      </c>
      <c r="AT51" s="9">
        <f t="shared" si="55"/>
        <v>0.12085912536031554</v>
      </c>
      <c r="AU51" s="9" t="e">
        <f t="shared" si="55"/>
        <v>#DIV/0!</v>
      </c>
      <c r="AV51" s="9">
        <f t="shared" si="55"/>
        <v>2.7905363541251074</v>
      </c>
      <c r="AW51" s="9">
        <f t="shared" si="55"/>
        <v>7.2718729541750733</v>
      </c>
      <c r="AX51" s="9">
        <f t="shared" si="55"/>
        <v>6.7348402228590682</v>
      </c>
    </row>
    <row r="52" spans="1:50" x14ac:dyDescent="0.25">
      <c r="A52" s="11" t="s">
        <v>51</v>
      </c>
      <c r="B52" s="11">
        <v>2011</v>
      </c>
      <c r="C52" s="11" t="s">
        <v>59</v>
      </c>
      <c r="D52" t="s">
        <v>19</v>
      </c>
      <c r="J52" s="2">
        <v>20.345998463901687</v>
      </c>
      <c r="K52" s="2">
        <v>2.2919542136695412</v>
      </c>
      <c r="L52" s="2">
        <v>0</v>
      </c>
      <c r="O52" s="2">
        <f>SUM(P52:T52)</f>
        <v>0</v>
      </c>
      <c r="P52" s="2">
        <v>0</v>
      </c>
      <c r="U52" s="2">
        <v>11</v>
      </c>
      <c r="V52" s="2">
        <v>17</v>
      </c>
      <c r="W52" s="2">
        <v>34</v>
      </c>
      <c r="X52" s="2">
        <v>0</v>
      </c>
      <c r="Y52" s="2">
        <v>0</v>
      </c>
      <c r="Z52" s="2">
        <f>SUM(U52:Y52)</f>
        <v>62</v>
      </c>
      <c r="AA52" s="2">
        <v>10</v>
      </c>
      <c r="AB52" s="2">
        <v>0</v>
      </c>
      <c r="AC52" s="2">
        <v>11</v>
      </c>
      <c r="AD52" s="2">
        <v>17</v>
      </c>
      <c r="AE52" s="2">
        <v>2</v>
      </c>
      <c r="AF52" s="2">
        <v>0</v>
      </c>
      <c r="AG52" s="2">
        <v>11</v>
      </c>
      <c r="AH52" s="2">
        <v>17</v>
      </c>
      <c r="AI52" s="2">
        <v>22</v>
      </c>
      <c r="AJ52" s="2">
        <v>0</v>
      </c>
      <c r="AQ52" s="4">
        <v>0.35015022807670831</v>
      </c>
      <c r="AR52" s="4">
        <v>0.32931110299720628</v>
      </c>
      <c r="AS52" s="4">
        <v>0.24337467331907803</v>
      </c>
      <c r="AV52" s="22">
        <f>(P52*E52*AL52)+(F52*Q52*AM52)+(G52*R52*AN52)+(H52*S52*AO52)+(I52*T52*AP52)</f>
        <v>0</v>
      </c>
      <c r="AW52" s="22">
        <f>(J52*AQ52*AC52)+(K52*AR52*AD52)+(L52*AS52*AE52)+(M52*AT52*AF52)</f>
        <v>91.196737520503248</v>
      </c>
      <c r="AX52" s="15">
        <f>AW52+AV52</f>
        <v>91.196737520503248</v>
      </c>
    </row>
    <row r="53" spans="1:50" x14ac:dyDescent="0.25">
      <c r="A53" s="11" t="s">
        <v>51</v>
      </c>
      <c r="B53" s="11">
        <v>2011</v>
      </c>
      <c r="C53" s="11" t="s">
        <v>59</v>
      </c>
      <c r="D53" t="s">
        <v>20</v>
      </c>
      <c r="J53" s="2">
        <v>9.6070424413904618</v>
      </c>
      <c r="K53" s="2">
        <v>4.3612688504326318</v>
      </c>
      <c r="L53" s="2">
        <v>0.50837878142309312</v>
      </c>
      <c r="O53" s="2">
        <f t="shared" ref="O53:O55" si="56">SUM(P53:T53)</f>
        <v>0</v>
      </c>
      <c r="P53" s="2">
        <v>0</v>
      </c>
      <c r="U53" s="2">
        <v>8</v>
      </c>
      <c r="V53" s="2">
        <v>12</v>
      </c>
      <c r="W53" s="2">
        <v>40</v>
      </c>
      <c r="X53" s="2">
        <v>0</v>
      </c>
      <c r="Y53" s="2">
        <v>0</v>
      </c>
      <c r="Z53" s="2">
        <f t="shared" ref="Z53:Z55" si="57">SUM(U53:Y53)</f>
        <v>60</v>
      </c>
      <c r="AA53" s="2">
        <v>8</v>
      </c>
      <c r="AB53" s="2">
        <v>2</v>
      </c>
      <c r="AC53" s="2">
        <v>8</v>
      </c>
      <c r="AD53" s="2">
        <v>12</v>
      </c>
      <c r="AE53" s="2">
        <v>10</v>
      </c>
      <c r="AF53" s="2">
        <v>0</v>
      </c>
      <c r="AG53" s="2">
        <v>8</v>
      </c>
      <c r="AH53" s="2">
        <v>12</v>
      </c>
      <c r="AI53" s="2">
        <v>30</v>
      </c>
      <c r="AJ53" s="2">
        <v>0</v>
      </c>
      <c r="AQ53" s="4">
        <v>0.39547569175246977</v>
      </c>
      <c r="AR53" s="4">
        <v>0.382061002908473</v>
      </c>
      <c r="AS53" s="4">
        <v>0.27404844290657449</v>
      </c>
      <c r="AV53" s="22">
        <f>(P53*E53*AL53)+(F53*Q53*AM53)+(G53*R53*AN53)+(H53*S53*AO53)+(I53*T53*AP53)</f>
        <v>0</v>
      </c>
      <c r="AW53" s="22">
        <f>(J53*AQ53*AC53)+(K53*AR53*AD53)+(L53*AS53*AE53)+(M53*AT53*AF53)</f>
        <v>51.783267187588535</v>
      </c>
      <c r="AX53" s="15">
        <f>AW53+AV53</f>
        <v>51.783267187588535</v>
      </c>
    </row>
    <row r="54" spans="1:50" x14ac:dyDescent="0.25">
      <c r="A54" s="11" t="s">
        <v>51</v>
      </c>
      <c r="B54" s="11">
        <v>2011</v>
      </c>
      <c r="C54" s="11" t="s">
        <v>59</v>
      </c>
      <c r="D54" t="s">
        <v>21</v>
      </c>
      <c r="J54" s="2">
        <v>13.089211212516298</v>
      </c>
      <c r="K54" s="2">
        <v>0.67980677217519481</v>
      </c>
      <c r="L54" s="2">
        <v>0</v>
      </c>
      <c r="O54" s="2">
        <f t="shared" si="56"/>
        <v>0</v>
      </c>
      <c r="P54" s="2">
        <v>0</v>
      </c>
      <c r="U54" s="2">
        <v>9</v>
      </c>
      <c r="V54" s="2">
        <v>12</v>
      </c>
      <c r="W54" s="2">
        <v>39</v>
      </c>
      <c r="X54" s="2">
        <v>0</v>
      </c>
      <c r="Y54" s="2">
        <v>0</v>
      </c>
      <c r="Z54" s="2">
        <f t="shared" si="57"/>
        <v>60</v>
      </c>
      <c r="AA54" s="2">
        <v>9</v>
      </c>
      <c r="AB54" s="2">
        <v>1</v>
      </c>
      <c r="AC54" s="2">
        <v>9</v>
      </c>
      <c r="AD54" s="2">
        <v>12</v>
      </c>
      <c r="AE54" s="2">
        <v>9</v>
      </c>
      <c r="AF54" s="2">
        <v>0</v>
      </c>
      <c r="AG54" s="2">
        <v>9</v>
      </c>
      <c r="AH54" s="2">
        <v>12</v>
      </c>
      <c r="AI54" s="2">
        <v>29</v>
      </c>
      <c r="AJ54" s="2">
        <v>0</v>
      </c>
      <c r="AQ54" s="4">
        <v>0.3827769909576208</v>
      </c>
      <c r="AR54" s="4">
        <v>0.24658981460248014</v>
      </c>
      <c r="AS54" s="4">
        <v>0.41652708632960866</v>
      </c>
      <c r="AV54" s="22">
        <f>(P54*E54*AL54)+(F54*Q54*AM54)+(G54*R54*AN54)+(H54*S54*AO54)+(I54*T54*AP54)</f>
        <v>0</v>
      </c>
      <c r="AW54" s="22">
        <f>(J54*AQ54*AC54)+(K54*AR54*AD54)+(L54*AS54*AE54)+(M54*AT54*AF54)</f>
        <v>47.103841048415958</v>
      </c>
      <c r="AX54" s="15">
        <f>AW54+AV54</f>
        <v>47.103841048415958</v>
      </c>
    </row>
    <row r="55" spans="1:50" x14ac:dyDescent="0.25">
      <c r="A55" s="11" t="s">
        <v>51</v>
      </c>
      <c r="B55" s="11">
        <v>2011</v>
      </c>
      <c r="C55" s="11" t="s">
        <v>59</v>
      </c>
      <c r="D55" t="s">
        <v>22</v>
      </c>
      <c r="J55" s="2">
        <v>13.371623931623933</v>
      </c>
      <c r="K55" s="2">
        <v>0</v>
      </c>
      <c r="L55" s="2">
        <v>1.0621256281407043</v>
      </c>
      <c r="M55" s="2">
        <v>0</v>
      </c>
      <c r="O55" s="2">
        <f t="shared" si="56"/>
        <v>0</v>
      </c>
      <c r="P55" s="2">
        <v>0</v>
      </c>
      <c r="U55" s="2">
        <v>11</v>
      </c>
      <c r="V55" s="2">
        <v>27</v>
      </c>
      <c r="W55" s="2">
        <v>8</v>
      </c>
      <c r="X55" s="2">
        <v>17</v>
      </c>
      <c r="Y55" s="2">
        <v>0</v>
      </c>
      <c r="Z55" s="2">
        <f t="shared" si="57"/>
        <v>63</v>
      </c>
      <c r="AA55" s="2">
        <v>10</v>
      </c>
      <c r="AB55" s="2">
        <v>0</v>
      </c>
      <c r="AC55" s="2">
        <v>11</v>
      </c>
      <c r="AD55" s="2">
        <v>19</v>
      </c>
      <c r="AE55" s="2">
        <v>0</v>
      </c>
      <c r="AF55" s="2">
        <v>0</v>
      </c>
      <c r="AG55" s="2">
        <v>11</v>
      </c>
      <c r="AH55" s="2">
        <v>27</v>
      </c>
      <c r="AI55" s="2">
        <v>8</v>
      </c>
      <c r="AJ55" s="2">
        <v>4</v>
      </c>
      <c r="AQ55" s="4">
        <v>0.4482089552238806</v>
      </c>
      <c r="AR55" s="4">
        <v>0.39270902191210688</v>
      </c>
      <c r="AS55" s="4">
        <v>0.54363375946884185</v>
      </c>
      <c r="AT55" s="4">
        <v>0.31131673418508704</v>
      </c>
      <c r="AV55" s="22">
        <f>(P55*E55*AL55)+(F55*Q55*AM55)+(G55*R55*AN55)+(H55*S55*AO55)+(I55*T55*AP55)</f>
        <v>0</v>
      </c>
      <c r="AW55" s="22">
        <f>(J55*AQ55*AC55)+(K55*AR55*AD55)+(L55*AS55*AE55)+(M55*AT55*AF55)</f>
        <v>65.926097512437821</v>
      </c>
      <c r="AX55" s="15">
        <f>AW55+AV55</f>
        <v>65.926097512437821</v>
      </c>
    </row>
    <row r="56" spans="1:50" s="5" customFormat="1" x14ac:dyDescent="0.25">
      <c r="A56" s="5" t="s">
        <v>51</v>
      </c>
      <c r="B56" s="5">
        <v>2011</v>
      </c>
      <c r="C56" s="5" t="s">
        <v>59</v>
      </c>
      <c r="D56" s="5" t="s">
        <v>61</v>
      </c>
      <c r="E56" s="6" t="e">
        <f t="shared" ref="E56:P56" si="58">AVERAGE(E52:E55)</f>
        <v>#DIV/0!</v>
      </c>
      <c r="F56" s="6" t="e">
        <f t="shared" si="58"/>
        <v>#DIV/0!</v>
      </c>
      <c r="G56" s="6" t="e">
        <f t="shared" si="58"/>
        <v>#DIV/0!</v>
      </c>
      <c r="H56" s="6" t="e">
        <f t="shared" si="58"/>
        <v>#DIV/0!</v>
      </c>
      <c r="I56" s="6" t="e">
        <f t="shared" si="58"/>
        <v>#DIV/0!</v>
      </c>
      <c r="J56" s="6">
        <f t="shared" si="58"/>
        <v>14.103469012358094</v>
      </c>
      <c r="K56" s="6">
        <f t="shared" si="58"/>
        <v>1.833257459069342</v>
      </c>
      <c r="L56" s="6">
        <f t="shared" si="58"/>
        <v>0.39262610239094936</v>
      </c>
      <c r="M56" s="6">
        <f t="shared" si="58"/>
        <v>0</v>
      </c>
      <c r="N56" s="6" t="e">
        <f t="shared" si="58"/>
        <v>#DIV/0!</v>
      </c>
      <c r="O56" s="6">
        <f t="shared" si="58"/>
        <v>0</v>
      </c>
      <c r="P56" s="6">
        <f t="shared" si="58"/>
        <v>0</v>
      </c>
      <c r="Q56" s="6" t="e">
        <f t="shared" ref="Q56:AU56" si="59">AVERAGE(Q52:Q55)</f>
        <v>#DIV/0!</v>
      </c>
      <c r="R56" s="6" t="e">
        <f t="shared" si="59"/>
        <v>#DIV/0!</v>
      </c>
      <c r="S56" s="6" t="e">
        <f t="shared" si="59"/>
        <v>#DIV/0!</v>
      </c>
      <c r="T56" s="6" t="e">
        <f t="shared" si="59"/>
        <v>#DIV/0!</v>
      </c>
      <c r="U56" s="6">
        <f t="shared" si="59"/>
        <v>9.75</v>
      </c>
      <c r="V56" s="6">
        <f t="shared" si="59"/>
        <v>17</v>
      </c>
      <c r="W56" s="6">
        <f t="shared" si="59"/>
        <v>30.25</v>
      </c>
      <c r="X56" s="6">
        <f t="shared" si="59"/>
        <v>4.25</v>
      </c>
      <c r="Y56" s="6">
        <f t="shared" si="59"/>
        <v>0</v>
      </c>
      <c r="Z56" s="6">
        <f t="shared" si="59"/>
        <v>61.25</v>
      </c>
      <c r="AA56" s="6">
        <f t="shared" si="59"/>
        <v>9.25</v>
      </c>
      <c r="AB56" s="6">
        <f t="shared" si="59"/>
        <v>0.75</v>
      </c>
      <c r="AC56" s="6">
        <f t="shared" si="59"/>
        <v>9.75</v>
      </c>
      <c r="AD56" s="6">
        <f t="shared" si="59"/>
        <v>15</v>
      </c>
      <c r="AE56" s="6">
        <f t="shared" si="59"/>
        <v>5.25</v>
      </c>
      <c r="AF56" s="6">
        <f t="shared" si="59"/>
        <v>0</v>
      </c>
      <c r="AG56" s="6">
        <f t="shared" si="59"/>
        <v>9.75</v>
      </c>
      <c r="AH56" s="6">
        <f t="shared" si="59"/>
        <v>17</v>
      </c>
      <c r="AI56" s="6">
        <f t="shared" si="59"/>
        <v>22.25</v>
      </c>
      <c r="AJ56" s="6">
        <f t="shared" si="59"/>
        <v>1</v>
      </c>
      <c r="AK56" s="6" t="e">
        <f t="shared" si="59"/>
        <v>#DIV/0!</v>
      </c>
      <c r="AL56" s="7" t="e">
        <f t="shared" si="59"/>
        <v>#DIV/0!</v>
      </c>
      <c r="AM56" s="7" t="e">
        <f t="shared" si="59"/>
        <v>#DIV/0!</v>
      </c>
      <c r="AN56" s="7" t="e">
        <f t="shared" si="59"/>
        <v>#DIV/0!</v>
      </c>
      <c r="AO56" s="7" t="e">
        <f t="shared" si="59"/>
        <v>#DIV/0!</v>
      </c>
      <c r="AP56" s="7" t="e">
        <f t="shared" si="59"/>
        <v>#DIV/0!</v>
      </c>
      <c r="AQ56" s="7">
        <f t="shared" si="59"/>
        <v>0.3941529665026699</v>
      </c>
      <c r="AR56" s="7">
        <f t="shared" si="59"/>
        <v>0.33766773560506658</v>
      </c>
      <c r="AS56" s="7">
        <f t="shared" si="59"/>
        <v>0.36939599050602578</v>
      </c>
      <c r="AT56" s="7">
        <f t="shared" si="59"/>
        <v>0.31131673418508704</v>
      </c>
      <c r="AU56" s="7" t="e">
        <f t="shared" si="59"/>
        <v>#DIV/0!</v>
      </c>
      <c r="AV56" s="22">
        <f t="shared" ref="AV56" si="60">AVERAGE(AV52:AV55)</f>
        <v>0</v>
      </c>
      <c r="AW56" s="22">
        <f t="shared" ref="AW56:AX56" si="61">AVERAGE(AW52:AW55)</f>
        <v>64.002485817236391</v>
      </c>
      <c r="AX56" s="15">
        <f t="shared" si="61"/>
        <v>64.002485817236391</v>
      </c>
    </row>
    <row r="57" spans="1:50" s="5" customFormat="1" x14ac:dyDescent="0.25">
      <c r="A57" s="5" t="s">
        <v>51</v>
      </c>
      <c r="B57" s="5">
        <v>2011</v>
      </c>
      <c r="C57" s="5" t="s">
        <v>59</v>
      </c>
      <c r="D57" s="5" t="s">
        <v>62</v>
      </c>
      <c r="E57" s="6" t="e">
        <f>STDEV(E52:E55)</f>
        <v>#DIV/0!</v>
      </c>
      <c r="F57" s="6" t="e">
        <f t="shared" ref="F57:AX57" si="62">STDEV(F52:F55)</f>
        <v>#DIV/0!</v>
      </c>
      <c r="G57" s="6" t="e">
        <f t="shared" si="62"/>
        <v>#DIV/0!</v>
      </c>
      <c r="H57" s="6" t="e">
        <f t="shared" si="62"/>
        <v>#DIV/0!</v>
      </c>
      <c r="I57" s="6" t="e">
        <f t="shared" si="62"/>
        <v>#DIV/0!</v>
      </c>
      <c r="J57" s="6">
        <f t="shared" si="62"/>
        <v>4.5000497022524737</v>
      </c>
      <c r="K57" s="6">
        <f t="shared" si="62"/>
        <v>1.9401482508538077</v>
      </c>
      <c r="L57" s="6">
        <f t="shared" si="62"/>
        <v>0.50660267476583065</v>
      </c>
      <c r="M57" s="6" t="e">
        <f t="shared" si="62"/>
        <v>#DIV/0!</v>
      </c>
      <c r="N57" s="6" t="e">
        <f t="shared" si="62"/>
        <v>#DIV/0!</v>
      </c>
      <c r="O57" s="6">
        <f t="shared" si="62"/>
        <v>0</v>
      </c>
      <c r="P57" s="6">
        <f t="shared" si="62"/>
        <v>0</v>
      </c>
      <c r="Q57" s="6" t="e">
        <f t="shared" si="62"/>
        <v>#DIV/0!</v>
      </c>
      <c r="R57" s="6" t="e">
        <f t="shared" si="62"/>
        <v>#DIV/0!</v>
      </c>
      <c r="S57" s="6" t="e">
        <f t="shared" si="62"/>
        <v>#DIV/0!</v>
      </c>
      <c r="T57" s="6" t="e">
        <f t="shared" si="62"/>
        <v>#DIV/0!</v>
      </c>
      <c r="U57" s="6">
        <f t="shared" si="62"/>
        <v>1.5</v>
      </c>
      <c r="V57" s="6">
        <f t="shared" si="62"/>
        <v>7.0710678118654755</v>
      </c>
      <c r="W57" s="6">
        <f t="shared" si="62"/>
        <v>15.063753405664428</v>
      </c>
      <c r="X57" s="6">
        <f t="shared" si="62"/>
        <v>8.5</v>
      </c>
      <c r="Y57" s="6">
        <f t="shared" si="62"/>
        <v>0</v>
      </c>
      <c r="Z57" s="6">
        <f t="shared" si="62"/>
        <v>1.5</v>
      </c>
      <c r="AA57" s="6">
        <f t="shared" si="62"/>
        <v>0.9574271077563381</v>
      </c>
      <c r="AB57" s="6">
        <f t="shared" si="62"/>
        <v>0.9574271077563381</v>
      </c>
      <c r="AC57" s="6">
        <f t="shared" si="62"/>
        <v>1.5</v>
      </c>
      <c r="AD57" s="6">
        <f t="shared" si="62"/>
        <v>3.5590260840104371</v>
      </c>
      <c r="AE57" s="6">
        <f t="shared" si="62"/>
        <v>4.9916597106239795</v>
      </c>
      <c r="AF57" s="6">
        <f t="shared" si="62"/>
        <v>0</v>
      </c>
      <c r="AG57" s="6">
        <f t="shared" si="62"/>
        <v>1.5</v>
      </c>
      <c r="AH57" s="6">
        <f t="shared" si="62"/>
        <v>7.0710678118654755</v>
      </c>
      <c r="AI57" s="6">
        <f t="shared" si="62"/>
        <v>10.144785195688801</v>
      </c>
      <c r="AJ57" s="6">
        <f t="shared" si="62"/>
        <v>2</v>
      </c>
      <c r="AK57" s="6" t="e">
        <f t="shared" si="62"/>
        <v>#DIV/0!</v>
      </c>
      <c r="AL57" s="6" t="e">
        <f t="shared" si="62"/>
        <v>#DIV/0!</v>
      </c>
      <c r="AM57" s="6" t="e">
        <f t="shared" si="62"/>
        <v>#DIV/0!</v>
      </c>
      <c r="AN57" s="6" t="e">
        <f t="shared" si="62"/>
        <v>#DIV/0!</v>
      </c>
      <c r="AO57" s="6" t="e">
        <f t="shared" si="62"/>
        <v>#DIV/0!</v>
      </c>
      <c r="AP57" s="6" t="e">
        <f t="shared" si="62"/>
        <v>#DIV/0!</v>
      </c>
      <c r="AQ57" s="6">
        <f t="shared" si="62"/>
        <v>4.0781749706207508E-2</v>
      </c>
      <c r="AR57" s="6">
        <f t="shared" si="62"/>
        <v>6.6746601368912126E-2</v>
      </c>
      <c r="AS57" s="6">
        <f t="shared" si="62"/>
        <v>0.13850712081024849</v>
      </c>
      <c r="AT57" s="6" t="e">
        <f t="shared" si="62"/>
        <v>#DIV/0!</v>
      </c>
      <c r="AU57" s="6" t="e">
        <f t="shared" si="62"/>
        <v>#DIV/0!</v>
      </c>
      <c r="AV57" s="6">
        <f t="shared" si="62"/>
        <v>0</v>
      </c>
      <c r="AW57" s="6">
        <f t="shared" si="62"/>
        <v>19.816668964926695</v>
      </c>
      <c r="AX57" s="6">
        <f t="shared" si="62"/>
        <v>19.816668964926695</v>
      </c>
    </row>
    <row r="58" spans="1:50" x14ac:dyDescent="0.25">
      <c r="A58" s="11" t="s">
        <v>51</v>
      </c>
      <c r="B58" s="11">
        <v>2011</v>
      </c>
      <c r="C58" s="11" t="s">
        <v>60</v>
      </c>
      <c r="D58" t="s">
        <v>25</v>
      </c>
      <c r="E58" s="2">
        <v>40.299999999999997</v>
      </c>
      <c r="J58" s="2">
        <v>16.019318594791034</v>
      </c>
      <c r="K58" s="2">
        <v>5.604855072463768</v>
      </c>
      <c r="L58" s="2">
        <v>0.5</v>
      </c>
      <c r="M58" s="2">
        <v>2.2366522366525031E-3</v>
      </c>
      <c r="O58" s="2">
        <f t="shared" ref="O58:O61" si="63">SUM(P58:T58)</f>
        <v>2</v>
      </c>
      <c r="P58" s="2">
        <v>2</v>
      </c>
      <c r="Q58" s="2">
        <v>0</v>
      </c>
      <c r="R58" s="2">
        <v>0</v>
      </c>
      <c r="U58" s="2">
        <v>8</v>
      </c>
      <c r="V58" s="2">
        <v>7</v>
      </c>
      <c r="W58" s="2">
        <v>17</v>
      </c>
      <c r="X58" s="2">
        <v>38</v>
      </c>
      <c r="Z58" s="2">
        <f t="shared" ref="Z58:Z61" si="64">SUM(U58:Y58)</f>
        <v>70</v>
      </c>
      <c r="AA58" s="2">
        <v>8</v>
      </c>
      <c r="AB58" s="2">
        <v>2</v>
      </c>
      <c r="AC58" s="2">
        <v>8</v>
      </c>
      <c r="AD58" s="2">
        <v>7</v>
      </c>
      <c r="AE58" s="2">
        <v>15</v>
      </c>
      <c r="AF58" s="2">
        <v>0</v>
      </c>
      <c r="AG58" s="2">
        <v>8</v>
      </c>
      <c r="AH58" s="2">
        <v>7</v>
      </c>
      <c r="AI58" s="2">
        <v>17</v>
      </c>
      <c r="AJ58" s="2">
        <v>18</v>
      </c>
      <c r="AL58" s="4">
        <v>1.6250000000000001E-2</v>
      </c>
      <c r="AQ58" s="4">
        <v>0.23176077706473214</v>
      </c>
      <c r="AR58" s="4">
        <v>0.22995835651892593</v>
      </c>
      <c r="AS58" s="4">
        <v>0.22133127320239745</v>
      </c>
      <c r="AT58" s="4">
        <v>0.35714645035527881</v>
      </c>
      <c r="AV58" s="22">
        <f>(P58*E58*AL58)+(F58*Q58*AM58)+(G58*R58*AN58)+(H58*S58*AO58)+(I58*T58*AP58)</f>
        <v>1.30975</v>
      </c>
      <c r="AW58" s="22">
        <f>(J58*AQ58*AC58)+(K58*AR58*AD58)+(L58*AS58*AE58)+(M58*AT58*AF58)</f>
        <v>40.383365180561981</v>
      </c>
      <c r="AX58" s="15">
        <f>AW58+AV58</f>
        <v>41.693115180561982</v>
      </c>
    </row>
    <row r="59" spans="1:50" x14ac:dyDescent="0.25">
      <c r="A59" s="11" t="s">
        <v>51</v>
      </c>
      <c r="B59" s="11">
        <v>2011</v>
      </c>
      <c r="C59" s="11" t="s">
        <v>60</v>
      </c>
      <c r="D59" t="s">
        <v>26</v>
      </c>
      <c r="E59" s="2">
        <v>43.862499999999997</v>
      </c>
      <c r="J59" s="2">
        <v>18.742750716332374</v>
      </c>
      <c r="K59" s="2">
        <v>1.8109278926774734</v>
      </c>
      <c r="L59" s="2">
        <v>0</v>
      </c>
      <c r="O59" s="2">
        <f t="shared" si="63"/>
        <v>3</v>
      </c>
      <c r="P59" s="2">
        <v>3</v>
      </c>
      <c r="Q59" s="2">
        <v>0</v>
      </c>
      <c r="R59" s="2">
        <v>0</v>
      </c>
      <c r="U59" s="2">
        <v>13</v>
      </c>
      <c r="V59" s="2">
        <v>16</v>
      </c>
      <c r="W59" s="2">
        <v>41</v>
      </c>
      <c r="X59" s="2">
        <v>0</v>
      </c>
      <c r="Z59" s="2">
        <f t="shared" si="64"/>
        <v>70</v>
      </c>
      <c r="AA59" s="2">
        <v>10</v>
      </c>
      <c r="AB59" s="2">
        <v>0</v>
      </c>
      <c r="AC59" s="2">
        <v>13</v>
      </c>
      <c r="AD59" s="2">
        <v>16</v>
      </c>
      <c r="AE59" s="2">
        <v>1</v>
      </c>
      <c r="AF59" s="2">
        <v>0</v>
      </c>
      <c r="AG59" s="2">
        <v>13</v>
      </c>
      <c r="AH59" s="2">
        <v>16</v>
      </c>
      <c r="AI59" s="2">
        <v>34</v>
      </c>
      <c r="AJ59" s="2">
        <v>0</v>
      </c>
      <c r="AL59" s="4">
        <v>2.1473426856631946E-2</v>
      </c>
      <c r="AQ59" s="4">
        <v>0.27833051688235239</v>
      </c>
      <c r="AR59" s="4">
        <v>0.21179556354916068</v>
      </c>
      <c r="AS59" s="4">
        <v>0.37889010667600886</v>
      </c>
      <c r="AV59" s="22">
        <f>(P59*E59*AL59)+(F59*Q59*AM59)+(G59*R59*AN59)+(H59*S59*AO59)+(I59*T59*AP59)</f>
        <v>2.8256345564970555</v>
      </c>
      <c r="AW59" s="22">
        <f>(J59*AQ59*AC59)+(K59*AR59*AD59)+(L59*AS59*AE59)+(M59*AT59*AF59)</f>
        <v>73.953577327984618</v>
      </c>
      <c r="AX59" s="15">
        <f>AW59+AV59</f>
        <v>76.779211884481668</v>
      </c>
    </row>
    <row r="60" spans="1:50" x14ac:dyDescent="0.25">
      <c r="A60" s="11" t="s">
        <v>51</v>
      </c>
      <c r="B60" s="11">
        <v>2011</v>
      </c>
      <c r="C60" s="11" t="s">
        <v>60</v>
      </c>
      <c r="D60" t="s">
        <v>27</v>
      </c>
      <c r="E60" s="2">
        <v>42.348333333333336</v>
      </c>
      <c r="J60" s="2">
        <v>18.001355724442266</v>
      </c>
      <c r="K60" s="2">
        <v>3.8622626025791327</v>
      </c>
      <c r="L60" s="2">
        <v>1.654509803921566</v>
      </c>
      <c r="O60" s="2">
        <f t="shared" si="63"/>
        <v>1</v>
      </c>
      <c r="P60" s="2">
        <v>1</v>
      </c>
      <c r="Q60" s="2">
        <v>0</v>
      </c>
      <c r="R60" s="2">
        <v>0</v>
      </c>
      <c r="U60" s="2">
        <v>15</v>
      </c>
      <c r="V60" s="2">
        <v>17</v>
      </c>
      <c r="W60" s="2">
        <v>45</v>
      </c>
      <c r="X60" s="2">
        <v>0</v>
      </c>
      <c r="Z60" s="2">
        <f t="shared" si="64"/>
        <v>77</v>
      </c>
      <c r="AA60" s="2">
        <v>10</v>
      </c>
      <c r="AB60" s="2">
        <v>0</v>
      </c>
      <c r="AC60" s="2">
        <v>15</v>
      </c>
      <c r="AD60" s="2">
        <v>15</v>
      </c>
      <c r="AE60" s="2">
        <v>0</v>
      </c>
      <c r="AF60" s="2">
        <v>0</v>
      </c>
      <c r="AG60" s="2">
        <v>15</v>
      </c>
      <c r="AH60" s="2">
        <v>17</v>
      </c>
      <c r="AI60" s="2">
        <v>33</v>
      </c>
      <c r="AJ60" s="2">
        <v>0</v>
      </c>
      <c r="AL60" s="4">
        <v>4.8811388814933333E-2</v>
      </c>
      <c r="AQ60" s="4">
        <v>0.27857988078375828</v>
      </c>
      <c r="AR60" s="4">
        <v>0.18672641576804969</v>
      </c>
      <c r="AS60" s="4">
        <v>0.2957606586727422</v>
      </c>
      <c r="AV60" s="22">
        <f>(P60*E60*AL60)+(F60*Q60*AM60)+(G60*R60*AN60)+(H60*S60*AO60)+(I60*T60*AP60)</f>
        <v>2.0670809639977352</v>
      </c>
      <c r="AW60" s="22">
        <f>(J60*AQ60*AC60)+(K60*AR60*AD60)+(L60*AS60*AE60)+(M60*AT60*AF60)</f>
        <v>86.040029762935973</v>
      </c>
      <c r="AX60" s="15">
        <f>AW60+AV60</f>
        <v>88.107110726933712</v>
      </c>
    </row>
    <row r="61" spans="1:50" x14ac:dyDescent="0.25">
      <c r="A61" s="11" t="s">
        <v>51</v>
      </c>
      <c r="B61" s="11">
        <v>2011</v>
      </c>
      <c r="C61" s="11" t="s">
        <v>60</v>
      </c>
      <c r="D61" t="s">
        <v>28</v>
      </c>
      <c r="E61" s="2">
        <v>41.62</v>
      </c>
      <c r="J61" s="2">
        <v>14.808457300275483</v>
      </c>
      <c r="K61" s="2">
        <v>1.3543877551020429</v>
      </c>
      <c r="L61" s="2">
        <v>0</v>
      </c>
      <c r="O61" s="2">
        <f t="shared" si="63"/>
        <v>1</v>
      </c>
      <c r="P61" s="2">
        <v>1</v>
      </c>
      <c r="Q61" s="2">
        <v>0</v>
      </c>
      <c r="R61" s="2">
        <v>0</v>
      </c>
      <c r="U61" s="2">
        <v>14</v>
      </c>
      <c r="V61" s="2">
        <v>15</v>
      </c>
      <c r="W61" s="2">
        <v>39</v>
      </c>
      <c r="X61" s="2">
        <v>0</v>
      </c>
      <c r="Z61" s="2">
        <f t="shared" si="64"/>
        <v>68</v>
      </c>
      <c r="AA61" s="2">
        <v>10</v>
      </c>
      <c r="AB61" s="2">
        <v>0</v>
      </c>
      <c r="AC61" s="2">
        <v>14</v>
      </c>
      <c r="AD61" s="2">
        <v>15</v>
      </c>
      <c r="AE61" s="2">
        <v>1</v>
      </c>
      <c r="AF61" s="2">
        <v>0</v>
      </c>
      <c r="AG61" s="2">
        <v>14</v>
      </c>
      <c r="AH61" s="2">
        <v>15</v>
      </c>
      <c r="AI61" s="2">
        <v>21</v>
      </c>
      <c r="AJ61" s="2">
        <v>0</v>
      </c>
      <c r="AL61" s="4">
        <v>4.4999999999999998E-2</v>
      </c>
      <c r="AQ61" s="4">
        <v>0.26983428926882369</v>
      </c>
      <c r="AR61" s="4">
        <v>0.27292331742124759</v>
      </c>
      <c r="AS61" s="4">
        <v>0.34689843217450583</v>
      </c>
      <c r="AV61" s="22">
        <f>(P61*E61*AL61)+(F61*Q61*AM61)+(G61*R61*AN61)+(H61*S61*AO61)+(I61*T61*AP61)</f>
        <v>1.8728999999999998</v>
      </c>
      <c r="AW61" s="22">
        <f>(J61*AQ61*AC61)+(K61*AR61*AD61)+(L61*AS61*AE61)+(M61*AT61*AF61)</f>
        <v>61.486273698983311</v>
      </c>
      <c r="AX61" s="15">
        <f>AW61+AV61</f>
        <v>63.359173698983312</v>
      </c>
    </row>
    <row r="62" spans="1:50" s="8" customFormat="1" x14ac:dyDescent="0.25">
      <c r="A62" s="8" t="s">
        <v>51</v>
      </c>
      <c r="B62" s="8">
        <v>2011</v>
      </c>
      <c r="C62" s="8" t="s">
        <v>60</v>
      </c>
      <c r="D62" s="8" t="s">
        <v>61</v>
      </c>
      <c r="E62" s="9">
        <f t="shared" ref="E62:P62" si="65">AVERAGE(E58:E61)</f>
        <v>42.032708333333332</v>
      </c>
      <c r="F62" s="9" t="e">
        <f t="shared" si="65"/>
        <v>#DIV/0!</v>
      </c>
      <c r="G62" s="9" t="e">
        <f t="shared" si="65"/>
        <v>#DIV/0!</v>
      </c>
      <c r="H62" s="9" t="e">
        <f t="shared" si="65"/>
        <v>#DIV/0!</v>
      </c>
      <c r="I62" s="9" t="e">
        <f t="shared" si="65"/>
        <v>#DIV/0!</v>
      </c>
      <c r="J62" s="9">
        <f t="shared" si="65"/>
        <v>16.892970583960288</v>
      </c>
      <c r="K62" s="9">
        <f t="shared" si="65"/>
        <v>3.1581083307056041</v>
      </c>
      <c r="L62" s="9">
        <f t="shared" si="65"/>
        <v>0.53862745098039144</v>
      </c>
      <c r="M62" s="9">
        <f t="shared" si="65"/>
        <v>2.2366522366525031E-3</v>
      </c>
      <c r="N62" s="9" t="e">
        <f t="shared" si="65"/>
        <v>#DIV/0!</v>
      </c>
      <c r="O62" s="9">
        <f t="shared" si="65"/>
        <v>1.75</v>
      </c>
      <c r="P62" s="9">
        <f t="shared" si="65"/>
        <v>1.75</v>
      </c>
      <c r="Q62" s="9">
        <f t="shared" ref="Q62:AU62" si="66">AVERAGE(Q58:Q61)</f>
        <v>0</v>
      </c>
      <c r="R62" s="9">
        <f t="shared" si="66"/>
        <v>0</v>
      </c>
      <c r="S62" s="9" t="e">
        <f t="shared" si="66"/>
        <v>#DIV/0!</v>
      </c>
      <c r="T62" s="9" t="e">
        <f t="shared" si="66"/>
        <v>#DIV/0!</v>
      </c>
      <c r="U62" s="9">
        <f t="shared" si="66"/>
        <v>12.5</v>
      </c>
      <c r="V62" s="9">
        <f t="shared" si="66"/>
        <v>13.75</v>
      </c>
      <c r="W62" s="9">
        <f t="shared" si="66"/>
        <v>35.5</v>
      </c>
      <c r="X62" s="9">
        <f t="shared" si="66"/>
        <v>9.5</v>
      </c>
      <c r="Y62" s="9" t="e">
        <f t="shared" si="66"/>
        <v>#DIV/0!</v>
      </c>
      <c r="Z62" s="9">
        <f t="shared" si="66"/>
        <v>71.25</v>
      </c>
      <c r="AA62" s="9">
        <f t="shared" si="66"/>
        <v>9.5</v>
      </c>
      <c r="AB62" s="9">
        <f t="shared" si="66"/>
        <v>0.5</v>
      </c>
      <c r="AC62" s="9">
        <f t="shared" si="66"/>
        <v>12.5</v>
      </c>
      <c r="AD62" s="9">
        <f t="shared" si="66"/>
        <v>13.25</v>
      </c>
      <c r="AE62" s="9">
        <f t="shared" si="66"/>
        <v>4.25</v>
      </c>
      <c r="AF62" s="9">
        <f t="shared" si="66"/>
        <v>0</v>
      </c>
      <c r="AG62" s="9">
        <f t="shared" si="66"/>
        <v>12.5</v>
      </c>
      <c r="AH62" s="9">
        <f t="shared" si="66"/>
        <v>13.75</v>
      </c>
      <c r="AI62" s="9">
        <f t="shared" si="66"/>
        <v>26.25</v>
      </c>
      <c r="AJ62" s="9">
        <f t="shared" si="66"/>
        <v>4.5</v>
      </c>
      <c r="AK62" s="9" t="e">
        <f t="shared" si="66"/>
        <v>#DIV/0!</v>
      </c>
      <c r="AL62" s="10">
        <f t="shared" si="66"/>
        <v>3.2883703917891319E-2</v>
      </c>
      <c r="AM62" s="10" t="e">
        <f t="shared" si="66"/>
        <v>#DIV/0!</v>
      </c>
      <c r="AN62" s="10" t="e">
        <f t="shared" si="66"/>
        <v>#DIV/0!</v>
      </c>
      <c r="AO62" s="10" t="e">
        <f t="shared" si="66"/>
        <v>#DIV/0!</v>
      </c>
      <c r="AP62" s="10" t="e">
        <f t="shared" si="66"/>
        <v>#DIV/0!</v>
      </c>
      <c r="AQ62" s="10">
        <f t="shared" si="66"/>
        <v>0.26462636599991662</v>
      </c>
      <c r="AR62" s="10">
        <f t="shared" si="66"/>
        <v>0.22535091331434598</v>
      </c>
      <c r="AS62" s="10">
        <f t="shared" si="66"/>
        <v>0.31072011768141361</v>
      </c>
      <c r="AT62" s="10">
        <f t="shared" si="66"/>
        <v>0.35714645035527881</v>
      </c>
      <c r="AU62" s="10" t="e">
        <f t="shared" si="66"/>
        <v>#DIV/0!</v>
      </c>
      <c r="AV62" s="22">
        <f t="shared" ref="AV62" si="67">AVERAGE(AV58:AV61)</f>
        <v>2.0188413801236975</v>
      </c>
      <c r="AW62" s="22">
        <f t="shared" ref="AW62:AX62" si="68">AVERAGE(AW58:AW61)</f>
        <v>65.465811492616467</v>
      </c>
      <c r="AX62" s="15">
        <f t="shared" si="68"/>
        <v>67.48465287274017</v>
      </c>
    </row>
    <row r="63" spans="1:50" s="8" customFormat="1" x14ac:dyDescent="0.25">
      <c r="A63" s="8" t="s">
        <v>51</v>
      </c>
      <c r="B63" s="8">
        <v>2011</v>
      </c>
      <c r="C63" s="8" t="s">
        <v>60</v>
      </c>
      <c r="D63" s="8" t="s">
        <v>62</v>
      </c>
      <c r="E63" s="9">
        <f>STDEV(E58:E61)</f>
        <v>1.4855260595530164</v>
      </c>
      <c r="F63" s="9" t="e">
        <f t="shared" ref="F63:AX63" si="69">STDEV(F58:F61)</f>
        <v>#DIV/0!</v>
      </c>
      <c r="G63" s="9" t="e">
        <f t="shared" si="69"/>
        <v>#DIV/0!</v>
      </c>
      <c r="H63" s="9" t="e">
        <f t="shared" si="69"/>
        <v>#DIV/0!</v>
      </c>
      <c r="I63" s="9" t="e">
        <f t="shared" si="69"/>
        <v>#DIV/0!</v>
      </c>
      <c r="J63" s="9">
        <f t="shared" si="69"/>
        <v>1.8035767783118768</v>
      </c>
      <c r="K63" s="9">
        <f t="shared" si="69"/>
        <v>1.9622016464814245</v>
      </c>
      <c r="L63" s="9">
        <f t="shared" si="69"/>
        <v>0.78036841031956239</v>
      </c>
      <c r="M63" s="9" t="e">
        <f t="shared" si="69"/>
        <v>#DIV/0!</v>
      </c>
      <c r="N63" s="9" t="e">
        <f t="shared" si="69"/>
        <v>#DIV/0!</v>
      </c>
      <c r="O63" s="9">
        <f t="shared" si="69"/>
        <v>0.9574271077563381</v>
      </c>
      <c r="P63" s="9">
        <f t="shared" si="69"/>
        <v>0.9574271077563381</v>
      </c>
      <c r="Q63" s="9">
        <f t="shared" si="69"/>
        <v>0</v>
      </c>
      <c r="R63" s="9">
        <f t="shared" si="69"/>
        <v>0</v>
      </c>
      <c r="S63" s="9" t="e">
        <f t="shared" si="69"/>
        <v>#DIV/0!</v>
      </c>
      <c r="T63" s="9" t="e">
        <f t="shared" si="69"/>
        <v>#DIV/0!</v>
      </c>
      <c r="U63" s="9">
        <f t="shared" si="69"/>
        <v>3.1091263510296048</v>
      </c>
      <c r="V63" s="9">
        <f t="shared" si="69"/>
        <v>4.5734742446707477</v>
      </c>
      <c r="W63" s="9">
        <f t="shared" si="69"/>
        <v>12.583057392117917</v>
      </c>
      <c r="X63" s="9">
        <f t="shared" si="69"/>
        <v>19</v>
      </c>
      <c r="Y63" s="9" t="e">
        <f t="shared" si="69"/>
        <v>#DIV/0!</v>
      </c>
      <c r="Z63" s="9">
        <f t="shared" si="69"/>
        <v>3.9475730941090039</v>
      </c>
      <c r="AA63" s="9">
        <f t="shared" si="69"/>
        <v>1</v>
      </c>
      <c r="AB63" s="9">
        <f t="shared" si="69"/>
        <v>1</v>
      </c>
      <c r="AC63" s="9">
        <f t="shared" si="69"/>
        <v>3.1091263510296048</v>
      </c>
      <c r="AD63" s="9">
        <f t="shared" si="69"/>
        <v>4.1932485418030412</v>
      </c>
      <c r="AE63" s="9">
        <f t="shared" si="69"/>
        <v>7.1821538088050811</v>
      </c>
      <c r="AF63" s="9">
        <f t="shared" si="69"/>
        <v>0</v>
      </c>
      <c r="AG63" s="9">
        <f t="shared" si="69"/>
        <v>3.1091263510296048</v>
      </c>
      <c r="AH63" s="9">
        <f t="shared" si="69"/>
        <v>4.5734742446707477</v>
      </c>
      <c r="AI63" s="9">
        <f t="shared" si="69"/>
        <v>8.5391256382996659</v>
      </c>
      <c r="AJ63" s="9">
        <f t="shared" si="69"/>
        <v>9</v>
      </c>
      <c r="AK63" s="9" t="e">
        <f t="shared" si="69"/>
        <v>#DIV/0!</v>
      </c>
      <c r="AL63" s="9">
        <f t="shared" si="69"/>
        <v>1.6404982023474429E-2</v>
      </c>
      <c r="AM63" s="9" t="e">
        <f t="shared" si="69"/>
        <v>#DIV/0!</v>
      </c>
      <c r="AN63" s="9" t="e">
        <f t="shared" si="69"/>
        <v>#DIV/0!</v>
      </c>
      <c r="AO63" s="9" t="e">
        <f t="shared" si="69"/>
        <v>#DIV/0!</v>
      </c>
      <c r="AP63" s="9" t="e">
        <f t="shared" si="69"/>
        <v>#DIV/0!</v>
      </c>
      <c r="AQ63" s="9">
        <f t="shared" si="69"/>
        <v>2.228432728072054E-2</v>
      </c>
      <c r="AR63" s="9">
        <f t="shared" si="69"/>
        <v>3.633162755944247E-2</v>
      </c>
      <c r="AS63" s="9">
        <f t="shared" si="69"/>
        <v>6.8726920417475662E-2</v>
      </c>
      <c r="AT63" s="9" t="e">
        <f t="shared" si="69"/>
        <v>#DIV/0!</v>
      </c>
      <c r="AU63" s="9" t="e">
        <f t="shared" si="69"/>
        <v>#DIV/0!</v>
      </c>
      <c r="AV63" s="9">
        <f t="shared" si="69"/>
        <v>0.62645876658486621</v>
      </c>
      <c r="AW63" s="9">
        <f t="shared" si="69"/>
        <v>19.496208694332054</v>
      </c>
      <c r="AX63" s="9">
        <f t="shared" si="69"/>
        <v>19.94908176759758</v>
      </c>
    </row>
    <row r="64" spans="1:50" x14ac:dyDescent="0.25">
      <c r="A64" s="11" t="s">
        <v>52</v>
      </c>
      <c r="B64" s="11">
        <v>2011</v>
      </c>
      <c r="C64" s="11" t="s">
        <v>59</v>
      </c>
      <c r="D64" t="s">
        <v>19</v>
      </c>
      <c r="J64" s="2">
        <v>8.2684146250928006</v>
      </c>
      <c r="K64" s="2">
        <v>0</v>
      </c>
      <c r="L64" s="2">
        <v>0</v>
      </c>
      <c r="O64" s="2">
        <f>SUM(P64:T64)</f>
        <v>0</v>
      </c>
      <c r="P64" s="2">
        <v>0</v>
      </c>
      <c r="U64" s="2">
        <v>13</v>
      </c>
      <c r="V64" s="2">
        <v>19</v>
      </c>
      <c r="W64" s="2">
        <v>30</v>
      </c>
      <c r="X64" s="2">
        <v>0</v>
      </c>
      <c r="Y64" s="2">
        <v>0</v>
      </c>
      <c r="Z64" s="2">
        <f>SUM(U64:Y64)</f>
        <v>62</v>
      </c>
      <c r="AA64" s="2">
        <v>10</v>
      </c>
      <c r="AB64" s="2">
        <v>0</v>
      </c>
      <c r="AC64" s="2">
        <v>13</v>
      </c>
      <c r="AD64" s="2">
        <v>17</v>
      </c>
      <c r="AE64" s="2">
        <v>0</v>
      </c>
      <c r="AF64" s="2">
        <v>0</v>
      </c>
      <c r="AG64" s="2">
        <v>13</v>
      </c>
      <c r="AH64" s="2">
        <v>19</v>
      </c>
      <c r="AI64" s="2">
        <v>18</v>
      </c>
      <c r="AQ64" s="4">
        <v>0.45615861763402749</v>
      </c>
      <c r="AR64" s="4">
        <v>0.3345535240035265</v>
      </c>
      <c r="AS64" s="4">
        <v>0.40005084941638752</v>
      </c>
      <c r="AV64" s="22">
        <f>(P64*E64*AL64)+(F64*Q64*AM64)+(G64*R64*AN64)+(H64*S64*AO64)+(I64*T64*AP64)</f>
        <v>0</v>
      </c>
      <c r="AW64" s="22">
        <f>(J64*AQ64*AC64)+(K64*AR64*AD64)+(L64*AS64*AE64)+(M64*AT64*AF64)</f>
        <v>49.032211610294993</v>
      </c>
      <c r="AX64" s="15">
        <f>AW64+AV64</f>
        <v>49.032211610294993</v>
      </c>
    </row>
    <row r="65" spans="1:50" x14ac:dyDescent="0.25">
      <c r="A65" s="11" t="s">
        <v>52</v>
      </c>
      <c r="B65" s="11">
        <v>2011</v>
      </c>
      <c r="C65" s="11" t="s">
        <v>59</v>
      </c>
      <c r="D65" t="s">
        <v>20</v>
      </c>
      <c r="J65" s="2">
        <v>10.083653612259791</v>
      </c>
      <c r="K65" s="2">
        <v>2.5364538693934464</v>
      </c>
      <c r="L65" s="2">
        <v>1.1617132867132867</v>
      </c>
      <c r="O65" s="2">
        <f t="shared" ref="O65:O68" si="70">SUM(P65:T65)</f>
        <v>0</v>
      </c>
      <c r="P65" s="2">
        <v>0</v>
      </c>
      <c r="U65" s="2">
        <v>5</v>
      </c>
      <c r="V65" s="2">
        <v>28</v>
      </c>
      <c r="W65" s="2">
        <v>25</v>
      </c>
      <c r="X65" s="2">
        <v>0</v>
      </c>
      <c r="Y65" s="2">
        <v>0</v>
      </c>
      <c r="Z65" s="2">
        <f t="shared" ref="Z65:Z68" si="71">SUM(U65:Y65)</f>
        <v>58</v>
      </c>
      <c r="AA65" s="2">
        <v>5</v>
      </c>
      <c r="AB65" s="2">
        <v>5</v>
      </c>
      <c r="AC65" s="2">
        <v>5</v>
      </c>
      <c r="AD65" s="2">
        <v>25</v>
      </c>
      <c r="AE65" s="2">
        <v>0</v>
      </c>
      <c r="AF65" s="2">
        <v>0</v>
      </c>
      <c r="AG65" s="2">
        <v>5</v>
      </c>
      <c r="AH65" s="2">
        <v>28</v>
      </c>
      <c r="AI65" s="2">
        <v>17</v>
      </c>
      <c r="AQ65" s="4">
        <v>0.59187854872429702</v>
      </c>
      <c r="AR65" s="4">
        <v>0.52000798022646966</v>
      </c>
      <c r="AS65" s="4">
        <v>0.39118774515492954</v>
      </c>
      <c r="AV65" s="22">
        <f>(P65*E65*AL65)+(F65*Q65*AM65)+(G65*R65*AN65)+(H65*S65*AO65)+(I65*T65*AP65)</f>
        <v>0</v>
      </c>
      <c r="AW65" s="22">
        <f>(J65*AQ65*AC65)+(K65*AR65*AD65)+(L65*AS65*AE65)+(M65*AT65*AF65)</f>
        <v>62.815897668336696</v>
      </c>
      <c r="AX65" s="15">
        <f>AW65+AV65</f>
        <v>62.815897668336696</v>
      </c>
    </row>
    <row r="66" spans="1:50" x14ac:dyDescent="0.25">
      <c r="A66" s="11" t="s">
        <v>52</v>
      </c>
      <c r="B66" s="11">
        <v>2011</v>
      </c>
      <c r="C66" s="11" t="s">
        <v>59</v>
      </c>
      <c r="D66" t="s">
        <v>21</v>
      </c>
      <c r="J66" s="2">
        <v>7.8864986458019857</v>
      </c>
      <c r="K66" s="2">
        <v>1.3809041450777215</v>
      </c>
      <c r="L66" s="2">
        <v>0.71503524850193689</v>
      </c>
      <c r="O66" s="2">
        <f t="shared" si="70"/>
        <v>0</v>
      </c>
      <c r="P66" s="2">
        <v>0</v>
      </c>
      <c r="U66" s="2">
        <v>11</v>
      </c>
      <c r="V66" s="2">
        <v>13</v>
      </c>
      <c r="W66" s="2">
        <v>31</v>
      </c>
      <c r="X66" s="2">
        <v>0</v>
      </c>
      <c r="Y66" s="2">
        <v>0</v>
      </c>
      <c r="Z66" s="2">
        <f t="shared" si="71"/>
        <v>55</v>
      </c>
      <c r="AA66" s="2">
        <v>10</v>
      </c>
      <c r="AB66" s="2">
        <v>0</v>
      </c>
      <c r="AC66" s="2">
        <v>11</v>
      </c>
      <c r="AD66" s="2">
        <v>13</v>
      </c>
      <c r="AE66" s="2">
        <v>6</v>
      </c>
      <c r="AF66" s="2">
        <v>0</v>
      </c>
      <c r="AG66" s="2">
        <v>11</v>
      </c>
      <c r="AH66" s="2">
        <v>13</v>
      </c>
      <c r="AI66" s="2">
        <v>26</v>
      </c>
      <c r="AQ66" s="4">
        <v>0.42231499744320256</v>
      </c>
      <c r="AR66" s="4">
        <v>0.22917233560090702</v>
      </c>
      <c r="AS66" s="4">
        <v>0.32569512476228896</v>
      </c>
      <c r="AV66" s="22">
        <f>(P66*E66*AL66)+(F66*Q66*AM66)+(G66*R66*AN66)+(H66*S66*AO66)+(I66*T66*AP66)</f>
        <v>0</v>
      </c>
      <c r="AW66" s="22">
        <f>(J66*AQ66*AC66)+(K66*AR66*AD66)+(L66*AS66*AE66)+(M66*AT66*AF66)</f>
        <v>42.147799542825837</v>
      </c>
      <c r="AX66" s="15">
        <f>AW66+AV66</f>
        <v>42.147799542825837</v>
      </c>
    </row>
    <row r="67" spans="1:50" x14ac:dyDescent="0.25">
      <c r="A67" s="11" t="s">
        <v>52</v>
      </c>
      <c r="B67" s="11">
        <v>2011</v>
      </c>
      <c r="C67" s="11" t="s">
        <v>59</v>
      </c>
      <c r="D67" t="s">
        <v>22</v>
      </c>
      <c r="J67" s="2">
        <v>6.9723594477195165</v>
      </c>
      <c r="K67" s="2">
        <v>1.3234823075633073</v>
      </c>
      <c r="L67" s="2">
        <v>0</v>
      </c>
      <c r="O67" s="2">
        <f t="shared" si="70"/>
        <v>0</v>
      </c>
      <c r="P67" s="2">
        <v>0</v>
      </c>
      <c r="U67" s="2">
        <v>12</v>
      </c>
      <c r="V67" s="2">
        <v>26</v>
      </c>
      <c r="W67" s="2">
        <v>25</v>
      </c>
      <c r="X67" s="2">
        <v>0</v>
      </c>
      <c r="Y67" s="2">
        <v>0</v>
      </c>
      <c r="Z67" s="2">
        <f t="shared" si="71"/>
        <v>63</v>
      </c>
      <c r="AA67" s="2">
        <v>10</v>
      </c>
      <c r="AB67" s="2">
        <v>0</v>
      </c>
      <c r="AC67" s="2">
        <v>12</v>
      </c>
      <c r="AD67" s="2">
        <v>18</v>
      </c>
      <c r="AE67" s="2">
        <v>0</v>
      </c>
      <c r="AF67" s="2">
        <v>0</v>
      </c>
      <c r="AG67" s="2">
        <v>12</v>
      </c>
      <c r="AH67" s="2">
        <v>26</v>
      </c>
      <c r="AI67" s="2">
        <v>12</v>
      </c>
      <c r="AQ67" s="4">
        <v>0.33700580069086883</v>
      </c>
      <c r="AR67" s="4">
        <v>0.43215635738831615</v>
      </c>
      <c r="AS67" s="4">
        <v>0.59464524955518849</v>
      </c>
      <c r="AV67" s="22">
        <f>(P67*E67*AL67)+(F67*Q67*AM67)+(G67*R67*AN67)+(H67*S67*AO67)+(I67*T67*AP67)</f>
        <v>0</v>
      </c>
      <c r="AW67" s="22">
        <f>(J67*AQ67*AC67)+(K67*AR67*AD67)+(L67*AS67*AE67)+(M67*AT67*AF67)</f>
        <v>38.491830216479073</v>
      </c>
      <c r="AX67" s="15">
        <f>AW67+AV67</f>
        <v>38.491830216479073</v>
      </c>
    </row>
    <row r="68" spans="1:50" x14ac:dyDescent="0.25">
      <c r="A68" s="11" t="s">
        <v>52</v>
      </c>
      <c r="B68" s="11">
        <v>2011</v>
      </c>
      <c r="C68" s="11" t="s">
        <v>59</v>
      </c>
      <c r="D68" t="s">
        <v>23</v>
      </c>
      <c r="J68" s="2">
        <v>6.3096350482315113</v>
      </c>
      <c r="K68" s="2">
        <v>2.5587777334397428</v>
      </c>
      <c r="L68" s="2">
        <v>0</v>
      </c>
      <c r="O68" s="2">
        <f t="shared" si="70"/>
        <v>0</v>
      </c>
      <c r="P68" s="2">
        <v>0</v>
      </c>
      <c r="U68" s="2">
        <v>10</v>
      </c>
      <c r="V68" s="2">
        <v>27</v>
      </c>
      <c r="W68" s="2">
        <v>23</v>
      </c>
      <c r="X68" s="2">
        <v>0</v>
      </c>
      <c r="Y68" s="2">
        <v>0</v>
      </c>
      <c r="Z68" s="2">
        <f t="shared" si="71"/>
        <v>60</v>
      </c>
      <c r="AA68" s="2">
        <v>10</v>
      </c>
      <c r="AB68" s="2">
        <v>0</v>
      </c>
      <c r="AC68" s="2">
        <v>10</v>
      </c>
      <c r="AD68" s="2">
        <v>20</v>
      </c>
      <c r="AE68" s="2">
        <v>0</v>
      </c>
      <c r="AF68" s="2">
        <v>0</v>
      </c>
      <c r="AG68" s="2">
        <v>10</v>
      </c>
      <c r="AH68" s="2">
        <v>27</v>
      </c>
      <c r="AI68" s="2">
        <v>13</v>
      </c>
      <c r="AQ68" s="4">
        <v>0.50177865223807183</v>
      </c>
      <c r="AR68" s="4">
        <v>0.41929371241115354</v>
      </c>
      <c r="AS68" s="4">
        <v>0.44767516294227189</v>
      </c>
      <c r="AV68" s="22">
        <f>(P68*E68*AL68)+(F68*Q68*AM68)+(G68*R68*AN68)+(H68*S68*AO68)+(I68*T68*AP68)</f>
        <v>0</v>
      </c>
      <c r="AW68" s="22">
        <f>(J68*AQ68*AC68)+(K68*AR68*AD68)+(L68*AS68*AE68)+(M68*AT68*AF68)</f>
        <v>53.117990007936029</v>
      </c>
      <c r="AX68" s="15">
        <f>AW68+AV68</f>
        <v>53.117990007936029</v>
      </c>
    </row>
    <row r="69" spans="1:50" s="5" customFormat="1" x14ac:dyDescent="0.25">
      <c r="A69" s="5" t="s">
        <v>52</v>
      </c>
      <c r="B69" s="5">
        <v>2011</v>
      </c>
      <c r="C69" s="5" t="s">
        <v>59</v>
      </c>
      <c r="D69" s="5" t="s">
        <v>61</v>
      </c>
      <c r="E69" s="6" t="e">
        <f t="shared" ref="E69:P69" si="72">AVERAGE(E64:E68)</f>
        <v>#DIV/0!</v>
      </c>
      <c r="F69" s="6" t="e">
        <f t="shared" si="72"/>
        <v>#DIV/0!</v>
      </c>
      <c r="G69" s="6" t="e">
        <f t="shared" si="72"/>
        <v>#DIV/0!</v>
      </c>
      <c r="H69" s="6" t="e">
        <f t="shared" si="72"/>
        <v>#DIV/0!</v>
      </c>
      <c r="I69" s="6" t="e">
        <f t="shared" si="72"/>
        <v>#DIV/0!</v>
      </c>
      <c r="J69" s="6">
        <f t="shared" si="72"/>
        <v>7.904112275821122</v>
      </c>
      <c r="K69" s="6">
        <f t="shared" si="72"/>
        <v>1.5599236110948436</v>
      </c>
      <c r="L69" s="6">
        <f t="shared" si="72"/>
        <v>0.37534970704304471</v>
      </c>
      <c r="M69" s="6" t="e">
        <f t="shared" si="72"/>
        <v>#DIV/0!</v>
      </c>
      <c r="N69" s="6" t="e">
        <f t="shared" si="72"/>
        <v>#DIV/0!</v>
      </c>
      <c r="O69" s="6">
        <f t="shared" si="72"/>
        <v>0</v>
      </c>
      <c r="P69" s="6">
        <f t="shared" si="72"/>
        <v>0</v>
      </c>
      <c r="Q69" s="6" t="e">
        <f t="shared" ref="Q69:AU69" si="73">AVERAGE(Q64:Q68)</f>
        <v>#DIV/0!</v>
      </c>
      <c r="R69" s="6" t="e">
        <f t="shared" si="73"/>
        <v>#DIV/0!</v>
      </c>
      <c r="S69" s="6" t="e">
        <f t="shared" si="73"/>
        <v>#DIV/0!</v>
      </c>
      <c r="T69" s="6" t="e">
        <f t="shared" si="73"/>
        <v>#DIV/0!</v>
      </c>
      <c r="U69" s="6">
        <f t="shared" si="73"/>
        <v>10.199999999999999</v>
      </c>
      <c r="V69" s="6">
        <f t="shared" si="73"/>
        <v>22.6</v>
      </c>
      <c r="W69" s="6">
        <f t="shared" si="73"/>
        <v>26.8</v>
      </c>
      <c r="X69" s="6">
        <f t="shared" si="73"/>
        <v>0</v>
      </c>
      <c r="Y69" s="6">
        <f t="shared" si="73"/>
        <v>0</v>
      </c>
      <c r="Z69" s="6">
        <f t="shared" si="73"/>
        <v>59.6</v>
      </c>
      <c r="AA69" s="6">
        <f t="shared" si="73"/>
        <v>9</v>
      </c>
      <c r="AB69" s="6">
        <f t="shared" si="73"/>
        <v>1</v>
      </c>
      <c r="AC69" s="6">
        <f t="shared" si="73"/>
        <v>10.199999999999999</v>
      </c>
      <c r="AD69" s="6">
        <f t="shared" si="73"/>
        <v>18.600000000000001</v>
      </c>
      <c r="AE69" s="6">
        <f t="shared" si="73"/>
        <v>1.2</v>
      </c>
      <c r="AF69" s="6">
        <f t="shared" si="73"/>
        <v>0</v>
      </c>
      <c r="AG69" s="6">
        <f t="shared" si="73"/>
        <v>10.199999999999999</v>
      </c>
      <c r="AH69" s="6">
        <f t="shared" si="73"/>
        <v>22.6</v>
      </c>
      <c r="AI69" s="6">
        <f t="shared" si="73"/>
        <v>17.2</v>
      </c>
      <c r="AJ69" s="6" t="e">
        <f t="shared" si="73"/>
        <v>#DIV/0!</v>
      </c>
      <c r="AK69" s="6" t="e">
        <f t="shared" si="73"/>
        <v>#DIV/0!</v>
      </c>
      <c r="AL69" s="7" t="e">
        <f t="shared" si="73"/>
        <v>#DIV/0!</v>
      </c>
      <c r="AM69" s="7" t="e">
        <f t="shared" si="73"/>
        <v>#DIV/0!</v>
      </c>
      <c r="AN69" s="7" t="e">
        <f t="shared" si="73"/>
        <v>#DIV/0!</v>
      </c>
      <c r="AO69" s="7" t="e">
        <f t="shared" si="73"/>
        <v>#DIV/0!</v>
      </c>
      <c r="AP69" s="7" t="e">
        <f t="shared" si="73"/>
        <v>#DIV/0!</v>
      </c>
      <c r="AQ69" s="7">
        <f t="shared" si="73"/>
        <v>0.46182732334609355</v>
      </c>
      <c r="AR69" s="7">
        <f t="shared" si="73"/>
        <v>0.3870367819260746</v>
      </c>
      <c r="AS69" s="7">
        <f t="shared" si="73"/>
        <v>0.43185082636621325</v>
      </c>
      <c r="AT69" s="7" t="e">
        <f t="shared" si="73"/>
        <v>#DIV/0!</v>
      </c>
      <c r="AU69" s="7" t="e">
        <f t="shared" si="73"/>
        <v>#DIV/0!</v>
      </c>
      <c r="AV69" s="22">
        <f t="shared" ref="AV69" si="74">AVERAGE(AV64:AV68)</f>
        <v>0</v>
      </c>
      <c r="AW69" s="22">
        <f t="shared" ref="AW69:AX69" si="75">AVERAGE(AW64:AW68)</f>
        <v>49.121145809174529</v>
      </c>
      <c r="AX69" s="15">
        <f t="shared" si="75"/>
        <v>49.121145809174529</v>
      </c>
    </row>
    <row r="70" spans="1:50" s="5" customFormat="1" x14ac:dyDescent="0.25">
      <c r="A70" s="5" t="s">
        <v>52</v>
      </c>
      <c r="B70" s="5">
        <v>2011</v>
      </c>
      <c r="C70" s="5" t="s">
        <v>59</v>
      </c>
      <c r="D70" s="5" t="s">
        <v>62</v>
      </c>
      <c r="E70" s="6" t="e">
        <f>STDEV(E64:E68)</f>
        <v>#DIV/0!</v>
      </c>
      <c r="F70" s="6" t="e">
        <f t="shared" ref="F70:AX70" si="76">STDEV(F64:F68)</f>
        <v>#DIV/0!</v>
      </c>
      <c r="G70" s="6" t="e">
        <f t="shared" si="76"/>
        <v>#DIV/0!</v>
      </c>
      <c r="H70" s="6" t="e">
        <f t="shared" si="76"/>
        <v>#DIV/0!</v>
      </c>
      <c r="I70" s="6" t="e">
        <f t="shared" si="76"/>
        <v>#DIV/0!</v>
      </c>
      <c r="J70" s="6">
        <f t="shared" si="76"/>
        <v>1.4399607495405295</v>
      </c>
      <c r="K70" s="6">
        <f t="shared" si="76"/>
        <v>1.0574302618586793</v>
      </c>
      <c r="L70" s="6">
        <f t="shared" si="76"/>
        <v>0.53768395787858414</v>
      </c>
      <c r="M70" s="6" t="e">
        <f t="shared" si="76"/>
        <v>#DIV/0!</v>
      </c>
      <c r="N70" s="6" t="e">
        <f t="shared" si="76"/>
        <v>#DIV/0!</v>
      </c>
      <c r="O70" s="6">
        <f t="shared" si="76"/>
        <v>0</v>
      </c>
      <c r="P70" s="6">
        <f t="shared" si="76"/>
        <v>0</v>
      </c>
      <c r="Q70" s="6" t="e">
        <f t="shared" si="76"/>
        <v>#DIV/0!</v>
      </c>
      <c r="R70" s="6" t="e">
        <f t="shared" si="76"/>
        <v>#DIV/0!</v>
      </c>
      <c r="S70" s="6" t="e">
        <f t="shared" si="76"/>
        <v>#DIV/0!</v>
      </c>
      <c r="T70" s="6" t="e">
        <f t="shared" si="76"/>
        <v>#DIV/0!</v>
      </c>
      <c r="U70" s="6">
        <f t="shared" si="76"/>
        <v>3.1144823004794855</v>
      </c>
      <c r="V70" s="6">
        <f t="shared" si="76"/>
        <v>6.4265076052238479</v>
      </c>
      <c r="W70" s="6">
        <f t="shared" si="76"/>
        <v>3.4928498393146028</v>
      </c>
      <c r="X70" s="6">
        <f t="shared" si="76"/>
        <v>0</v>
      </c>
      <c r="Y70" s="6">
        <f t="shared" si="76"/>
        <v>0</v>
      </c>
      <c r="Z70" s="6">
        <f t="shared" si="76"/>
        <v>3.2093613071762421</v>
      </c>
      <c r="AA70" s="6">
        <f t="shared" si="76"/>
        <v>2.2360679774997898</v>
      </c>
      <c r="AB70" s="6">
        <f t="shared" si="76"/>
        <v>2.2360679774997898</v>
      </c>
      <c r="AC70" s="6">
        <f t="shared" si="76"/>
        <v>3.1144823004794855</v>
      </c>
      <c r="AD70" s="6">
        <f t="shared" si="76"/>
        <v>4.3931765272977605</v>
      </c>
      <c r="AE70" s="6">
        <f t="shared" si="76"/>
        <v>2.6832815729997477</v>
      </c>
      <c r="AF70" s="6">
        <f t="shared" si="76"/>
        <v>0</v>
      </c>
      <c r="AG70" s="6">
        <f t="shared" si="76"/>
        <v>3.1144823004794855</v>
      </c>
      <c r="AH70" s="6">
        <f t="shared" si="76"/>
        <v>6.4265076052238479</v>
      </c>
      <c r="AI70" s="6">
        <f t="shared" si="76"/>
        <v>5.5407580708780264</v>
      </c>
      <c r="AJ70" s="6" t="e">
        <f t="shared" si="76"/>
        <v>#DIV/0!</v>
      </c>
      <c r="AK70" s="6" t="e">
        <f t="shared" si="76"/>
        <v>#DIV/0!</v>
      </c>
      <c r="AL70" s="6" t="e">
        <f t="shared" si="76"/>
        <v>#DIV/0!</v>
      </c>
      <c r="AM70" s="6" t="e">
        <f t="shared" si="76"/>
        <v>#DIV/0!</v>
      </c>
      <c r="AN70" s="6" t="e">
        <f t="shared" si="76"/>
        <v>#DIV/0!</v>
      </c>
      <c r="AO70" s="6" t="e">
        <f t="shared" si="76"/>
        <v>#DIV/0!</v>
      </c>
      <c r="AP70" s="6" t="e">
        <f t="shared" si="76"/>
        <v>#DIV/0!</v>
      </c>
      <c r="AQ70" s="6">
        <f t="shared" si="76"/>
        <v>9.4449987484491696E-2</v>
      </c>
      <c r="AR70" s="6">
        <f t="shared" si="76"/>
        <v>0.11003783554688307</v>
      </c>
      <c r="AS70" s="6">
        <f t="shared" si="76"/>
        <v>0.10085409205893664</v>
      </c>
      <c r="AT70" s="6" t="e">
        <f t="shared" si="76"/>
        <v>#DIV/0!</v>
      </c>
      <c r="AU70" s="6" t="e">
        <f t="shared" si="76"/>
        <v>#DIV/0!</v>
      </c>
      <c r="AV70" s="6">
        <f t="shared" si="76"/>
        <v>0</v>
      </c>
      <c r="AW70" s="6">
        <f t="shared" si="76"/>
        <v>9.5543028192072512</v>
      </c>
      <c r="AX70" s="6">
        <f t="shared" si="76"/>
        <v>9.5543028192072512</v>
      </c>
    </row>
    <row r="71" spans="1:50" x14ac:dyDescent="0.25">
      <c r="A71" s="11" t="s">
        <v>52</v>
      </c>
      <c r="B71" s="11">
        <v>2011</v>
      </c>
      <c r="C71" s="11" t="s">
        <v>60</v>
      </c>
      <c r="D71" t="s">
        <v>25</v>
      </c>
      <c r="E71" s="2">
        <v>45.097499999999997</v>
      </c>
      <c r="J71" s="2">
        <v>9.4739972867048543</v>
      </c>
      <c r="K71" s="2">
        <v>2.8060794207985955</v>
      </c>
      <c r="L71" s="2">
        <v>0</v>
      </c>
      <c r="O71" s="2">
        <f t="shared" ref="O71:O75" si="77">SUM(P71:T71)</f>
        <v>2</v>
      </c>
      <c r="P71" s="2">
        <v>2</v>
      </c>
      <c r="Q71" s="2">
        <v>0</v>
      </c>
      <c r="R71" s="2">
        <v>0</v>
      </c>
      <c r="U71" s="2">
        <v>16</v>
      </c>
      <c r="V71" s="2">
        <v>27</v>
      </c>
      <c r="W71" s="2">
        <v>29</v>
      </c>
      <c r="X71" s="2">
        <v>0</v>
      </c>
      <c r="Z71" s="2">
        <f t="shared" ref="Z71:Z75" si="78">SUM(U71:Y71)</f>
        <v>72</v>
      </c>
      <c r="AA71" s="2">
        <v>10</v>
      </c>
      <c r="AB71" s="2">
        <v>0</v>
      </c>
      <c r="AC71" s="2">
        <v>16</v>
      </c>
      <c r="AD71" s="2">
        <v>14</v>
      </c>
      <c r="AE71" s="2">
        <v>0</v>
      </c>
      <c r="AF71" s="2">
        <v>0</v>
      </c>
      <c r="AG71" s="2">
        <v>16</v>
      </c>
      <c r="AH71" s="2">
        <v>27</v>
      </c>
      <c r="AI71" s="2">
        <v>7</v>
      </c>
      <c r="AL71" s="4">
        <v>7.4456701807228909E-2</v>
      </c>
      <c r="AQ71" s="4">
        <v>0.40358985666607672</v>
      </c>
      <c r="AR71" s="4">
        <v>0.24330061536224407</v>
      </c>
      <c r="AS71" s="4">
        <v>0.27020338038632979</v>
      </c>
      <c r="AV71" s="22">
        <f>(P71*E71*AL71)+(F71*Q71*AM71)+(G71*R71*AN71)+(H71*S71*AO71)+(I71*T71*AP71)</f>
        <v>6.7156222195030111</v>
      </c>
      <c r="AW71" s="22">
        <f>(J71*AQ71*AC71)+(K71*AR71*AD71)+(L71*AS71*AE71)+(M71*AT71*AF71)</f>
        <v>70.735839209634975</v>
      </c>
      <c r="AX71" s="15">
        <f>AW71+AV71</f>
        <v>77.451461429137993</v>
      </c>
    </row>
    <row r="72" spans="1:50" x14ac:dyDescent="0.25">
      <c r="A72" s="11" t="s">
        <v>52</v>
      </c>
      <c r="B72" s="11">
        <v>2011</v>
      </c>
      <c r="C72" s="11" t="s">
        <v>60</v>
      </c>
      <c r="D72" t="s">
        <v>26</v>
      </c>
      <c r="E72" s="2">
        <v>42.905000000000001</v>
      </c>
      <c r="J72" s="2">
        <v>7.8733782955242173</v>
      </c>
      <c r="K72" s="2">
        <v>0</v>
      </c>
      <c r="L72" s="2">
        <v>0</v>
      </c>
      <c r="O72" s="2">
        <f t="shared" si="77"/>
        <v>1</v>
      </c>
      <c r="P72" s="2">
        <v>1</v>
      </c>
      <c r="Q72" s="2">
        <v>0</v>
      </c>
      <c r="R72" s="2">
        <v>0</v>
      </c>
      <c r="U72" s="2">
        <v>14</v>
      </c>
      <c r="V72" s="2">
        <v>19</v>
      </c>
      <c r="W72" s="2">
        <v>37</v>
      </c>
      <c r="X72" s="2">
        <v>0</v>
      </c>
      <c r="Z72" s="2">
        <f t="shared" si="78"/>
        <v>70</v>
      </c>
      <c r="AA72" s="2">
        <v>10</v>
      </c>
      <c r="AB72" s="2">
        <v>0</v>
      </c>
      <c r="AC72" s="2">
        <v>14</v>
      </c>
      <c r="AD72" s="2">
        <v>16</v>
      </c>
      <c r="AE72" s="2">
        <v>0</v>
      </c>
      <c r="AF72" s="2">
        <v>0</v>
      </c>
      <c r="AG72" s="2">
        <v>14</v>
      </c>
      <c r="AH72" s="2">
        <v>19</v>
      </c>
      <c r="AI72" s="2">
        <v>17</v>
      </c>
      <c r="AL72" s="4">
        <v>0.23369125507804148</v>
      </c>
      <c r="AQ72" s="4">
        <v>0.52509033468259458</v>
      </c>
      <c r="AR72" s="4">
        <v>0.44402449995722976</v>
      </c>
      <c r="AS72" s="4">
        <v>0.38303689970149241</v>
      </c>
      <c r="AV72" s="22">
        <f>(P72*E72*AL72)+(F72*Q72*AM72)+(G72*R72*AN72)+(H72*S72*AO72)+(I72*T72*AP72)</f>
        <v>10.026523299123371</v>
      </c>
      <c r="AW72" s="22">
        <f>(J72*AQ72*AC72)+(K72*AR72*AD72)+(L72*AS72*AE72)+(M72*AT72*AF72)</f>
        <v>57.879287819912825</v>
      </c>
      <c r="AX72" s="15">
        <f>AW72+AV72</f>
        <v>67.905811119036201</v>
      </c>
    </row>
    <row r="73" spans="1:50" x14ac:dyDescent="0.25">
      <c r="A73" s="11" t="s">
        <v>52</v>
      </c>
      <c r="B73" s="11">
        <v>2011</v>
      </c>
      <c r="C73" s="11" t="s">
        <v>60</v>
      </c>
      <c r="D73" t="s">
        <v>27</v>
      </c>
      <c r="E73" s="2">
        <v>43.04</v>
      </c>
      <c r="J73" s="2">
        <v>8.932527536911179</v>
      </c>
      <c r="K73" s="2">
        <v>0.93154985638079779</v>
      </c>
      <c r="L73" s="2">
        <v>0.21511489850631876</v>
      </c>
      <c r="O73" s="2">
        <f t="shared" si="77"/>
        <v>1.5</v>
      </c>
      <c r="P73" s="2">
        <v>1.5</v>
      </c>
      <c r="Q73" s="2">
        <v>0</v>
      </c>
      <c r="R73" s="2">
        <v>0</v>
      </c>
      <c r="U73" s="2">
        <v>14</v>
      </c>
      <c r="V73" s="2">
        <v>21</v>
      </c>
      <c r="W73" s="2">
        <v>32</v>
      </c>
      <c r="X73" s="2">
        <v>0</v>
      </c>
      <c r="Z73" s="2">
        <f t="shared" si="78"/>
        <v>67</v>
      </c>
      <c r="AA73" s="2">
        <v>10</v>
      </c>
      <c r="AB73" s="2">
        <v>0</v>
      </c>
      <c r="AC73" s="2">
        <v>14</v>
      </c>
      <c r="AD73" s="2">
        <v>16</v>
      </c>
      <c r="AE73" s="2">
        <v>0</v>
      </c>
      <c r="AF73" s="2">
        <v>0</v>
      </c>
      <c r="AG73" s="2">
        <v>14</v>
      </c>
      <c r="AH73" s="2">
        <v>21</v>
      </c>
      <c r="AI73" s="2">
        <v>15</v>
      </c>
      <c r="AL73" s="4">
        <v>0.11014649947753397</v>
      </c>
      <c r="AQ73" s="4">
        <v>0.37695419290431575</v>
      </c>
      <c r="AR73" s="4">
        <v>0.29214582376141235</v>
      </c>
      <c r="AS73" s="4">
        <v>0.48231069182389946</v>
      </c>
      <c r="AV73" s="22">
        <f>(P73*E73*AL73)+(F73*Q73*AM73)+(G73*R73*AN73)+(H73*S73*AO73)+(I73*T73*AP73)</f>
        <v>7.1110580062695927</v>
      </c>
      <c r="AW73" s="22">
        <f>(J73*AQ73*AC73)+(K73*AR73*AD73)+(L73*AS73*AE73)+(M73*AT73*AF73)</f>
        <v>51.494526318482109</v>
      </c>
      <c r="AX73" s="15">
        <f>AW73+AV73</f>
        <v>58.605584324751703</v>
      </c>
    </row>
    <row r="74" spans="1:50" x14ac:dyDescent="0.25">
      <c r="A74" s="11" t="s">
        <v>52</v>
      </c>
      <c r="B74" s="11">
        <v>2011</v>
      </c>
      <c r="C74" s="11" t="s">
        <v>60</v>
      </c>
      <c r="D74" t="s">
        <v>28</v>
      </c>
      <c r="E74" s="2">
        <v>45.27</v>
      </c>
      <c r="J74" s="2">
        <v>10.351783919597992</v>
      </c>
      <c r="K74" s="2">
        <v>1.4875792659117522</v>
      </c>
      <c r="L74" s="2">
        <v>0</v>
      </c>
      <c r="O74" s="2">
        <f t="shared" si="77"/>
        <v>1</v>
      </c>
      <c r="P74" s="2">
        <v>1</v>
      </c>
      <c r="Q74" s="2">
        <v>0</v>
      </c>
      <c r="R74" s="2">
        <v>0</v>
      </c>
      <c r="U74" s="2">
        <v>14</v>
      </c>
      <c r="V74" s="2">
        <v>18</v>
      </c>
      <c r="W74" s="2">
        <v>28</v>
      </c>
      <c r="X74" s="2">
        <v>0</v>
      </c>
      <c r="Z74" s="2">
        <f t="shared" si="78"/>
        <v>60</v>
      </c>
      <c r="AA74" s="2">
        <v>10</v>
      </c>
      <c r="AB74" s="2">
        <v>0</v>
      </c>
      <c r="AC74" s="2">
        <v>14</v>
      </c>
      <c r="AD74" s="2">
        <v>16</v>
      </c>
      <c r="AE74" s="2">
        <v>0</v>
      </c>
      <c r="AF74" s="2">
        <v>0</v>
      </c>
      <c r="AG74" s="2">
        <v>14</v>
      </c>
      <c r="AH74" s="2">
        <v>18</v>
      </c>
      <c r="AI74" s="2">
        <v>18</v>
      </c>
      <c r="AL74" s="4">
        <v>0.12501458102620894</v>
      </c>
      <c r="AQ74" s="4">
        <v>0.32299793036279517</v>
      </c>
      <c r="AR74" s="4">
        <v>0.31667026139582805</v>
      </c>
      <c r="AS74" s="4">
        <v>0.40848933271675147</v>
      </c>
      <c r="AV74" s="22">
        <f>(P74*E74*AL74)+(F74*Q74*AM74)+(G74*R74*AN74)+(H74*S74*AO74)+(I74*T74*AP74)</f>
        <v>5.6594100830564793</v>
      </c>
      <c r="AW74" s="22">
        <f>(J74*AQ74*AC74)+(K74*AR74*AD74)+(L74*AS74*AE74)+(M74*AT74*AF74)</f>
        <v>54.347620782034824</v>
      </c>
      <c r="AX74" s="15">
        <f>AW74+AV74</f>
        <v>60.007030865091302</v>
      </c>
    </row>
    <row r="75" spans="1:50" x14ac:dyDescent="0.25">
      <c r="A75" s="11" t="s">
        <v>52</v>
      </c>
      <c r="B75" s="11">
        <v>2011</v>
      </c>
      <c r="C75" s="11" t="s">
        <v>60</v>
      </c>
      <c r="D75" t="s">
        <v>29</v>
      </c>
      <c r="E75" s="2">
        <v>40.734999999999999</v>
      </c>
      <c r="J75" s="2">
        <v>9.5248824507242933</v>
      </c>
      <c r="K75" s="2">
        <v>2.4067381615598875</v>
      </c>
      <c r="L75" s="2">
        <v>0</v>
      </c>
      <c r="O75" s="2">
        <f t="shared" si="77"/>
        <v>1.5</v>
      </c>
      <c r="P75" s="2">
        <v>1.5</v>
      </c>
      <c r="Q75" s="2">
        <v>0</v>
      </c>
      <c r="R75" s="2">
        <v>0</v>
      </c>
      <c r="U75" s="2">
        <v>16</v>
      </c>
      <c r="V75" s="2">
        <v>20</v>
      </c>
      <c r="W75" s="2">
        <v>29</v>
      </c>
      <c r="X75" s="2">
        <v>0</v>
      </c>
      <c r="Z75" s="2">
        <f t="shared" si="78"/>
        <v>65</v>
      </c>
      <c r="AA75" s="2">
        <v>10</v>
      </c>
      <c r="AB75" s="2">
        <v>0</v>
      </c>
      <c r="AC75" s="2">
        <v>16</v>
      </c>
      <c r="AD75" s="2">
        <v>14</v>
      </c>
      <c r="AE75" s="2">
        <v>0</v>
      </c>
      <c r="AF75" s="2">
        <v>0</v>
      </c>
      <c r="AG75" s="2">
        <v>16</v>
      </c>
      <c r="AH75" s="2">
        <v>20</v>
      </c>
      <c r="AI75" s="2">
        <v>14</v>
      </c>
      <c r="AL75" s="4">
        <v>0.1020161347142958</v>
      </c>
      <c r="AQ75" s="4">
        <v>0.48628866686398647</v>
      </c>
      <c r="AR75" s="4">
        <v>0.25264083036087281</v>
      </c>
      <c r="AS75" s="4">
        <v>0.48359394290123475</v>
      </c>
      <c r="AV75" s="22">
        <f>(P75*E75*AL75)+(F75*Q75*AM75)+(G75*R75*AN75)+(H75*S75*AO75)+(I75*T75*AP75)</f>
        <v>6.2334408713802585</v>
      </c>
      <c r="AW75" s="22">
        <f>(J75*AQ75*AC75)+(K75*AR75*AD75)+(L75*AS75*AE75)+(M75*AT75*AF75)</f>
        <v>82.622042810350024</v>
      </c>
      <c r="AX75" s="15">
        <f>AW75+AV75</f>
        <v>88.855483681730277</v>
      </c>
    </row>
    <row r="76" spans="1:50" s="8" customFormat="1" x14ac:dyDescent="0.25">
      <c r="A76" s="8" t="s">
        <v>52</v>
      </c>
      <c r="B76" s="8">
        <v>2011</v>
      </c>
      <c r="C76" s="8" t="s">
        <v>60</v>
      </c>
      <c r="D76" s="8" t="s">
        <v>61</v>
      </c>
      <c r="E76" s="9">
        <f t="shared" ref="E76:P76" si="79">AVERAGE(E71:E75)</f>
        <v>43.409500000000001</v>
      </c>
      <c r="F76" s="9" t="e">
        <f t="shared" si="79"/>
        <v>#DIV/0!</v>
      </c>
      <c r="G76" s="9" t="e">
        <f t="shared" si="79"/>
        <v>#DIV/0!</v>
      </c>
      <c r="H76" s="9" t="e">
        <f t="shared" si="79"/>
        <v>#DIV/0!</v>
      </c>
      <c r="I76" s="9" t="e">
        <f t="shared" si="79"/>
        <v>#DIV/0!</v>
      </c>
      <c r="J76" s="9">
        <f t="shared" si="79"/>
        <v>9.2313138978925071</v>
      </c>
      <c r="K76" s="9">
        <f t="shared" si="79"/>
        <v>1.5263893409302067</v>
      </c>
      <c r="L76" s="9">
        <f t="shared" si="79"/>
        <v>4.3022979701263751E-2</v>
      </c>
      <c r="M76" s="9" t="e">
        <f t="shared" si="79"/>
        <v>#DIV/0!</v>
      </c>
      <c r="N76" s="9" t="e">
        <f t="shared" si="79"/>
        <v>#DIV/0!</v>
      </c>
      <c r="O76" s="9">
        <f t="shared" si="79"/>
        <v>1.4</v>
      </c>
      <c r="P76" s="9">
        <f t="shared" si="79"/>
        <v>1.4</v>
      </c>
      <c r="Q76" s="9">
        <f t="shared" ref="Q76:AU76" si="80">AVERAGE(Q71:Q75)</f>
        <v>0</v>
      </c>
      <c r="R76" s="9">
        <f t="shared" si="80"/>
        <v>0</v>
      </c>
      <c r="S76" s="9" t="e">
        <f t="shared" si="80"/>
        <v>#DIV/0!</v>
      </c>
      <c r="T76" s="9" t="e">
        <f t="shared" si="80"/>
        <v>#DIV/0!</v>
      </c>
      <c r="U76" s="9">
        <f t="shared" si="80"/>
        <v>14.8</v>
      </c>
      <c r="V76" s="9">
        <f t="shared" si="80"/>
        <v>21</v>
      </c>
      <c r="W76" s="9">
        <f t="shared" si="80"/>
        <v>31</v>
      </c>
      <c r="X76" s="9">
        <f t="shared" si="80"/>
        <v>0</v>
      </c>
      <c r="Y76" s="9" t="e">
        <f t="shared" si="80"/>
        <v>#DIV/0!</v>
      </c>
      <c r="Z76" s="9">
        <f t="shared" si="80"/>
        <v>66.8</v>
      </c>
      <c r="AA76" s="9">
        <f t="shared" si="80"/>
        <v>10</v>
      </c>
      <c r="AB76" s="9">
        <f t="shared" si="80"/>
        <v>0</v>
      </c>
      <c r="AC76" s="9">
        <f t="shared" si="80"/>
        <v>14.8</v>
      </c>
      <c r="AD76" s="9">
        <f t="shared" si="80"/>
        <v>15.2</v>
      </c>
      <c r="AE76" s="9">
        <f t="shared" si="80"/>
        <v>0</v>
      </c>
      <c r="AF76" s="9">
        <f t="shared" si="80"/>
        <v>0</v>
      </c>
      <c r="AG76" s="9">
        <f t="shared" si="80"/>
        <v>14.8</v>
      </c>
      <c r="AH76" s="9">
        <f t="shared" si="80"/>
        <v>21</v>
      </c>
      <c r="AI76" s="9">
        <f t="shared" si="80"/>
        <v>14.2</v>
      </c>
      <c r="AJ76" s="9" t="e">
        <f t="shared" si="80"/>
        <v>#DIV/0!</v>
      </c>
      <c r="AK76" s="9" t="e">
        <f t="shared" si="80"/>
        <v>#DIV/0!</v>
      </c>
      <c r="AL76" s="10">
        <f t="shared" si="80"/>
        <v>0.12906503442066181</v>
      </c>
      <c r="AM76" s="10" t="e">
        <f t="shared" si="80"/>
        <v>#DIV/0!</v>
      </c>
      <c r="AN76" s="10" t="e">
        <f t="shared" si="80"/>
        <v>#DIV/0!</v>
      </c>
      <c r="AO76" s="10" t="e">
        <f t="shared" si="80"/>
        <v>#DIV/0!</v>
      </c>
      <c r="AP76" s="10" t="e">
        <f t="shared" si="80"/>
        <v>#DIV/0!</v>
      </c>
      <c r="AQ76" s="10">
        <f t="shared" si="80"/>
        <v>0.42298419629595374</v>
      </c>
      <c r="AR76" s="10">
        <f t="shared" si="80"/>
        <v>0.30975640616751743</v>
      </c>
      <c r="AS76" s="10">
        <f t="shared" si="80"/>
        <v>0.40552684950594153</v>
      </c>
      <c r="AT76" s="10" t="e">
        <f t="shared" si="80"/>
        <v>#DIV/0!</v>
      </c>
      <c r="AU76" s="10" t="e">
        <f t="shared" si="80"/>
        <v>#DIV/0!</v>
      </c>
      <c r="AV76" s="22">
        <f t="shared" ref="AV76" si="81">AVERAGE(AV71:AV75)</f>
        <v>7.1492108958665428</v>
      </c>
      <c r="AW76" s="22">
        <f t="shared" ref="AW76:AX76" si="82">AVERAGE(AW71:AW75)</f>
        <v>63.415863388082947</v>
      </c>
      <c r="AX76" s="15">
        <f t="shared" si="82"/>
        <v>70.565074283949485</v>
      </c>
    </row>
    <row r="77" spans="1:50" s="8" customFormat="1" x14ac:dyDescent="0.25">
      <c r="A77" s="8" t="s">
        <v>52</v>
      </c>
      <c r="B77" s="8">
        <v>2011</v>
      </c>
      <c r="C77" s="8" t="s">
        <v>60</v>
      </c>
      <c r="D77" s="8" t="s">
        <v>62</v>
      </c>
      <c r="E77" s="9">
        <f>STDEV(E71:E75)</f>
        <v>1.8611021600116422</v>
      </c>
      <c r="F77" s="9" t="e">
        <f t="shared" ref="F77:AU77" si="83">STDEV(F71:F75)</f>
        <v>#DIV/0!</v>
      </c>
      <c r="G77" s="9" t="e">
        <f t="shared" si="83"/>
        <v>#DIV/0!</v>
      </c>
      <c r="H77" s="9" t="e">
        <f t="shared" si="83"/>
        <v>#DIV/0!</v>
      </c>
      <c r="I77" s="9" t="e">
        <f t="shared" si="83"/>
        <v>#DIV/0!</v>
      </c>
      <c r="J77" s="9">
        <f t="shared" si="83"/>
        <v>0.91293389432719574</v>
      </c>
      <c r="K77" s="9">
        <f t="shared" si="83"/>
        <v>1.1289182212304978</v>
      </c>
      <c r="L77" s="9">
        <f t="shared" si="83"/>
        <v>9.6202307206619347E-2</v>
      </c>
      <c r="M77" s="9" t="e">
        <f t="shared" si="83"/>
        <v>#DIV/0!</v>
      </c>
      <c r="N77" s="9" t="e">
        <f t="shared" si="83"/>
        <v>#DIV/0!</v>
      </c>
      <c r="O77" s="9">
        <f t="shared" si="83"/>
        <v>0.41833001326703756</v>
      </c>
      <c r="P77" s="9">
        <f t="shared" si="83"/>
        <v>0.41833001326703756</v>
      </c>
      <c r="Q77" s="9">
        <f t="shared" si="83"/>
        <v>0</v>
      </c>
      <c r="R77" s="9">
        <f t="shared" si="83"/>
        <v>0</v>
      </c>
      <c r="S77" s="9" t="e">
        <f t="shared" si="83"/>
        <v>#DIV/0!</v>
      </c>
      <c r="T77" s="9" t="e">
        <f t="shared" si="83"/>
        <v>#DIV/0!</v>
      </c>
      <c r="U77" s="9">
        <f t="shared" si="83"/>
        <v>1.0954451150103321</v>
      </c>
      <c r="V77" s="9">
        <f t="shared" si="83"/>
        <v>3.5355339059327378</v>
      </c>
      <c r="W77" s="9">
        <f t="shared" si="83"/>
        <v>3.6742346141747673</v>
      </c>
      <c r="X77" s="9">
        <f t="shared" si="83"/>
        <v>0</v>
      </c>
      <c r="Y77" s="9" t="e">
        <f t="shared" si="83"/>
        <v>#DIV/0!</v>
      </c>
      <c r="Z77" s="9">
        <f t="shared" si="83"/>
        <v>4.658325879540846</v>
      </c>
      <c r="AA77" s="9">
        <f t="shared" si="83"/>
        <v>0</v>
      </c>
      <c r="AB77" s="9">
        <f t="shared" si="83"/>
        <v>0</v>
      </c>
      <c r="AC77" s="9">
        <f t="shared" si="83"/>
        <v>1.0954451150103321</v>
      </c>
      <c r="AD77" s="9">
        <f t="shared" si="83"/>
        <v>1.0954451150103321</v>
      </c>
      <c r="AE77" s="9">
        <f t="shared" si="83"/>
        <v>0</v>
      </c>
      <c r="AF77" s="9">
        <f t="shared" si="83"/>
        <v>0</v>
      </c>
      <c r="AG77" s="9">
        <f t="shared" si="83"/>
        <v>1.0954451150103321</v>
      </c>
      <c r="AH77" s="9">
        <f t="shared" si="83"/>
        <v>3.5355339059327378</v>
      </c>
      <c r="AI77" s="9">
        <f t="shared" si="83"/>
        <v>4.3243496620879291</v>
      </c>
      <c r="AJ77" s="9" t="e">
        <f t="shared" si="83"/>
        <v>#DIV/0!</v>
      </c>
      <c r="AK77" s="9" t="e">
        <f t="shared" si="83"/>
        <v>#DIV/0!</v>
      </c>
      <c r="AL77" s="9">
        <f t="shared" si="83"/>
        <v>6.1307985108560781E-2</v>
      </c>
      <c r="AM77" s="9" t="e">
        <f t="shared" si="83"/>
        <v>#DIV/0!</v>
      </c>
      <c r="AN77" s="9" t="e">
        <f t="shared" si="83"/>
        <v>#DIV/0!</v>
      </c>
      <c r="AO77" s="9" t="e">
        <f t="shared" si="83"/>
        <v>#DIV/0!</v>
      </c>
      <c r="AP77" s="9" t="e">
        <f t="shared" si="83"/>
        <v>#DIV/0!</v>
      </c>
      <c r="AQ77" s="9">
        <f t="shared" si="83"/>
        <v>8.2044613606409758E-2</v>
      </c>
      <c r="AR77" s="9">
        <f t="shared" si="83"/>
        <v>8.0722388697315281E-2</v>
      </c>
      <c r="AS77" s="9">
        <f t="shared" si="83"/>
        <v>8.7774206000177005E-2</v>
      </c>
      <c r="AT77" s="9" t="e">
        <f t="shared" si="83"/>
        <v>#DIV/0!</v>
      </c>
      <c r="AU77" s="9" t="e">
        <f t="shared" si="83"/>
        <v>#DIV/0!</v>
      </c>
      <c r="AV77" s="9">
        <f t="shared" ref="AV77:AX77" si="84">STDEV(AV71:AV75)</f>
        <v>1.6975366453178529</v>
      </c>
      <c r="AW77" s="9">
        <f t="shared" si="84"/>
        <v>13.014072619088813</v>
      </c>
      <c r="AX77" s="9">
        <f t="shared" si="84"/>
        <v>12.683993509052657</v>
      </c>
    </row>
    <row r="78" spans="1:50" x14ac:dyDescent="0.25">
      <c r="A78" s="11" t="s">
        <v>53</v>
      </c>
      <c r="B78" s="11">
        <v>2011</v>
      </c>
      <c r="C78" s="11" t="s">
        <v>59</v>
      </c>
      <c r="D78" t="s">
        <v>19</v>
      </c>
      <c r="J78" s="2">
        <v>5.0599999999999996</v>
      </c>
      <c r="K78" s="2">
        <v>8.43</v>
      </c>
      <c r="L78" s="2">
        <v>1.7399999999999998</v>
      </c>
      <c r="M78" s="2">
        <v>0.7</v>
      </c>
      <c r="O78" s="2">
        <f>SUM(P78:T78)</f>
        <v>0</v>
      </c>
      <c r="P78" s="2">
        <v>0</v>
      </c>
      <c r="U78" s="2">
        <v>6</v>
      </c>
      <c r="V78" s="2">
        <v>8</v>
      </c>
      <c r="W78" s="2">
        <v>33</v>
      </c>
      <c r="X78" s="2">
        <v>28</v>
      </c>
      <c r="Y78" s="2">
        <v>0</v>
      </c>
      <c r="Z78" s="2">
        <f>SUM(U78:Y78)</f>
        <v>75</v>
      </c>
      <c r="AA78" s="2">
        <v>6</v>
      </c>
      <c r="AB78" s="2">
        <v>4</v>
      </c>
      <c r="AC78" s="2">
        <v>6</v>
      </c>
      <c r="AD78" s="2">
        <v>8</v>
      </c>
      <c r="AE78" s="2">
        <v>16</v>
      </c>
      <c r="AF78" s="2">
        <v>0</v>
      </c>
      <c r="AG78" s="2">
        <v>6</v>
      </c>
      <c r="AH78" s="2">
        <v>8</v>
      </c>
      <c r="AI78" s="2">
        <v>33</v>
      </c>
      <c r="AJ78" s="2">
        <v>3</v>
      </c>
      <c r="AK78" s="2">
        <v>0</v>
      </c>
      <c r="AQ78" s="4">
        <v>0.57476015347721821</v>
      </c>
      <c r="AR78" s="4">
        <v>0.77102703403005701</v>
      </c>
      <c r="AS78" s="4">
        <v>0.66690701215034531</v>
      </c>
      <c r="AT78" s="4">
        <v>0.71878657406126356</v>
      </c>
      <c r="AV78" s="22">
        <f>(P78*E78*AL78)+(F78*Q78*AM78)+(G78*R78*AN78)+(H78*S78*AO78)+(I78*T78*AP78)</f>
        <v>0</v>
      </c>
      <c r="AW78" s="22">
        <f>(J78*AQ78*AC78)+(K78*AR78*AD78)+(L78*AS78*AE78)+(M78*AT78*AF78)</f>
        <v>88.014472652821013</v>
      </c>
      <c r="AX78" s="15">
        <f>AW78+AV78</f>
        <v>88.014472652821013</v>
      </c>
    </row>
    <row r="79" spans="1:50" x14ac:dyDescent="0.25">
      <c r="A79" s="11" t="s">
        <v>53</v>
      </c>
      <c r="B79" s="11">
        <v>2011</v>
      </c>
      <c r="C79" s="11" t="s">
        <v>59</v>
      </c>
      <c r="D79" t="s">
        <v>20</v>
      </c>
      <c r="J79" s="2">
        <v>6.5224000000000002</v>
      </c>
      <c r="K79" s="2">
        <v>3.22</v>
      </c>
      <c r="L79" s="2">
        <v>2.04</v>
      </c>
      <c r="M79" s="2">
        <v>1.47</v>
      </c>
      <c r="N79" s="2">
        <v>0.64</v>
      </c>
      <c r="O79" s="2">
        <f t="shared" ref="O79:O81" si="85">SUM(P79:T79)</f>
        <v>0</v>
      </c>
      <c r="P79" s="2">
        <v>0</v>
      </c>
      <c r="U79" s="2">
        <v>5</v>
      </c>
      <c r="V79" s="2">
        <v>6</v>
      </c>
      <c r="W79" s="2">
        <v>15</v>
      </c>
      <c r="X79" s="2">
        <v>15</v>
      </c>
      <c r="Y79" s="2">
        <v>39</v>
      </c>
      <c r="Z79" s="2">
        <f t="shared" ref="Z79:Z81" si="86">SUM(U79:Y79)</f>
        <v>80</v>
      </c>
      <c r="AA79" s="2">
        <v>5</v>
      </c>
      <c r="AB79" s="2">
        <v>5</v>
      </c>
      <c r="AC79" s="2">
        <v>5</v>
      </c>
      <c r="AD79" s="2">
        <v>6</v>
      </c>
      <c r="AE79" s="2">
        <v>15</v>
      </c>
      <c r="AF79" s="2">
        <v>4</v>
      </c>
      <c r="AG79" s="2">
        <v>5</v>
      </c>
      <c r="AH79" s="2">
        <v>6</v>
      </c>
      <c r="AI79" s="2">
        <v>15</v>
      </c>
      <c r="AJ79" s="2">
        <v>15</v>
      </c>
      <c r="AK79" s="2">
        <v>9</v>
      </c>
      <c r="AQ79" s="4">
        <v>0.65520741885625966</v>
      </c>
      <c r="AR79" s="4">
        <v>0.91935115914964272</v>
      </c>
      <c r="AS79" s="4">
        <v>0.72698165446970975</v>
      </c>
      <c r="AT79" s="4">
        <v>0.72698165446970975</v>
      </c>
      <c r="AU79" s="4">
        <v>0.77631707602339195</v>
      </c>
      <c r="AV79" s="22">
        <f>(P79*E79*AL79)+(F79*Q79*AM79)+(G79*R79*AN79)+(H79*S79*AO79)+(I79*T79*AP79)</f>
        <v>0</v>
      </c>
      <c r="AW79" s="22">
        <f>(J79*AQ79*AC79)+(K79*AR79*AD79)+(L79*AS79*AE79)+(M79*AT79*AF79)</f>
        <v>65.649779493566456</v>
      </c>
      <c r="AX79" s="15">
        <f>AW79+AV79</f>
        <v>65.649779493566456</v>
      </c>
    </row>
    <row r="80" spans="1:50" x14ac:dyDescent="0.25">
      <c r="A80" s="11" t="s">
        <v>53</v>
      </c>
      <c r="B80" s="11">
        <v>2011</v>
      </c>
      <c r="C80" s="11" t="s">
        <v>59</v>
      </c>
      <c r="D80" t="s">
        <v>21</v>
      </c>
      <c r="J80" s="2">
        <v>6.16</v>
      </c>
      <c r="K80" s="2">
        <v>2.37</v>
      </c>
      <c r="L80" s="2">
        <v>1.52</v>
      </c>
      <c r="M80" s="2">
        <v>0.77</v>
      </c>
      <c r="O80" s="2">
        <f t="shared" si="85"/>
        <v>0</v>
      </c>
      <c r="P80" s="2">
        <v>0</v>
      </c>
      <c r="U80" s="2">
        <v>8</v>
      </c>
      <c r="V80" s="2">
        <v>15</v>
      </c>
      <c r="W80" s="2">
        <v>26</v>
      </c>
      <c r="X80" s="2">
        <v>27</v>
      </c>
      <c r="Y80" s="2">
        <v>0</v>
      </c>
      <c r="Z80" s="2">
        <f t="shared" si="86"/>
        <v>76</v>
      </c>
      <c r="AA80" s="2">
        <v>8</v>
      </c>
      <c r="AB80" s="2">
        <v>2</v>
      </c>
      <c r="AC80" s="2">
        <v>8</v>
      </c>
      <c r="AD80" s="2">
        <v>15</v>
      </c>
      <c r="AE80" s="2">
        <v>7</v>
      </c>
      <c r="AF80" s="2">
        <v>0</v>
      </c>
      <c r="AG80" s="2">
        <v>8</v>
      </c>
      <c r="AH80" s="2">
        <v>15</v>
      </c>
      <c r="AI80" s="2">
        <v>26</v>
      </c>
      <c r="AJ80" s="2">
        <v>1</v>
      </c>
      <c r="AK80" s="2">
        <v>0</v>
      </c>
      <c r="AQ80" s="4">
        <v>0.76282409565305487</v>
      </c>
      <c r="AR80" s="4">
        <v>0.94107604597701155</v>
      </c>
      <c r="AS80" s="4">
        <v>0.63141496017035326</v>
      </c>
      <c r="AT80" s="4">
        <v>0.80105654539675075</v>
      </c>
      <c r="AV80" s="22">
        <f>(P80*E80*AL80)+(F80*Q80*AM80)+(G80*R80*AN80)+(H80*S80*AO80)+(I80*T80*AP80)</f>
        <v>0</v>
      </c>
      <c r="AW80" s="22">
        <f>(J80*AQ80*AC80)+(K80*AR80*AD80)+(L80*AS80*AE80)+(M80*AT80*AF80)</f>
        <v>77.765480044477869</v>
      </c>
      <c r="AX80" s="15">
        <f>AW80+AV80</f>
        <v>77.765480044477869</v>
      </c>
    </row>
    <row r="81" spans="1:50" x14ac:dyDescent="0.25">
      <c r="A81" s="11" t="s">
        <v>53</v>
      </c>
      <c r="B81" s="11">
        <v>2011</v>
      </c>
      <c r="C81" s="11" t="s">
        <v>59</v>
      </c>
      <c r="D81" t="s">
        <v>22</v>
      </c>
      <c r="J81" s="2">
        <v>6.1032000000000002</v>
      </c>
      <c r="K81" s="2">
        <v>4.3</v>
      </c>
      <c r="L81" s="2">
        <v>0.96</v>
      </c>
      <c r="M81" s="2">
        <v>0.71</v>
      </c>
      <c r="N81" s="2">
        <v>0.64</v>
      </c>
      <c r="O81" s="2">
        <f t="shared" si="85"/>
        <v>0</v>
      </c>
      <c r="P81" s="2">
        <v>0</v>
      </c>
      <c r="U81" s="2">
        <v>9</v>
      </c>
      <c r="V81" s="2">
        <v>8</v>
      </c>
      <c r="W81" s="2">
        <v>24</v>
      </c>
      <c r="X81" s="2">
        <v>20</v>
      </c>
      <c r="Y81" s="2">
        <v>19</v>
      </c>
      <c r="Z81" s="2">
        <f t="shared" si="86"/>
        <v>80</v>
      </c>
      <c r="AA81" s="2">
        <v>9</v>
      </c>
      <c r="AB81" s="2">
        <v>1</v>
      </c>
      <c r="AC81" s="2">
        <v>9</v>
      </c>
      <c r="AD81" s="2">
        <v>8</v>
      </c>
      <c r="AE81" s="2">
        <v>13</v>
      </c>
      <c r="AF81" s="2">
        <v>0</v>
      </c>
      <c r="AG81" s="2">
        <v>9</v>
      </c>
      <c r="AH81" s="2">
        <v>8</v>
      </c>
      <c r="AI81" s="2">
        <v>24</v>
      </c>
      <c r="AJ81" s="2">
        <v>9</v>
      </c>
      <c r="AK81" s="2">
        <v>0</v>
      </c>
      <c r="AQ81" s="4">
        <v>0.63397509000245966</v>
      </c>
      <c r="AR81" s="4">
        <v>0.66928279329211982</v>
      </c>
      <c r="AS81" s="4">
        <v>0.6893213733905581</v>
      </c>
      <c r="AT81" s="4">
        <v>0.85757600219521934</v>
      </c>
      <c r="AU81" s="4">
        <v>0.85757600219521934</v>
      </c>
      <c r="AV81" s="22">
        <f>(P81*E81*AL81)+(F81*Q81*AM81)+(G81*R81*AN81)+(H81*S81*AO81)+(I81*T81*AP81)</f>
        <v>0</v>
      </c>
      <c r="AW81" s="22">
        <f>(J81*AQ81*AC81)+(K81*AR81*AD81)+(L81*AS81*AE81)+(M81*AT81*AF81)</f>
        <v>66.449549752890192</v>
      </c>
      <c r="AX81" s="15">
        <f>AW81+AV81</f>
        <v>66.449549752890192</v>
      </c>
    </row>
    <row r="82" spans="1:50" s="5" customFormat="1" x14ac:dyDescent="0.25">
      <c r="A82" s="5" t="s">
        <v>53</v>
      </c>
      <c r="B82" s="5">
        <v>2011</v>
      </c>
      <c r="C82" s="5" t="s">
        <v>59</v>
      </c>
      <c r="D82" s="5" t="s">
        <v>61</v>
      </c>
      <c r="E82" s="6" t="e">
        <f t="shared" ref="E82:P82" si="87">AVERAGE(E78:E81)</f>
        <v>#DIV/0!</v>
      </c>
      <c r="F82" s="6" t="e">
        <f t="shared" si="87"/>
        <v>#DIV/0!</v>
      </c>
      <c r="G82" s="6" t="e">
        <f t="shared" si="87"/>
        <v>#DIV/0!</v>
      </c>
      <c r="H82" s="6" t="e">
        <f t="shared" si="87"/>
        <v>#DIV/0!</v>
      </c>
      <c r="I82" s="6" t="e">
        <f t="shared" si="87"/>
        <v>#DIV/0!</v>
      </c>
      <c r="J82" s="6">
        <f t="shared" si="87"/>
        <v>5.9614000000000003</v>
      </c>
      <c r="K82" s="6">
        <f t="shared" si="87"/>
        <v>4.58</v>
      </c>
      <c r="L82" s="6">
        <f t="shared" si="87"/>
        <v>1.5649999999999999</v>
      </c>
      <c r="M82" s="6">
        <f t="shared" si="87"/>
        <v>0.91249999999999998</v>
      </c>
      <c r="N82" s="6">
        <f t="shared" si="87"/>
        <v>0.64</v>
      </c>
      <c r="O82" s="6">
        <f t="shared" si="87"/>
        <v>0</v>
      </c>
      <c r="P82" s="6">
        <f t="shared" si="87"/>
        <v>0</v>
      </c>
      <c r="Q82" s="6" t="e">
        <f t="shared" ref="Q82:AU82" si="88">AVERAGE(Q78:Q81)</f>
        <v>#DIV/0!</v>
      </c>
      <c r="R82" s="6" t="e">
        <f t="shared" si="88"/>
        <v>#DIV/0!</v>
      </c>
      <c r="S82" s="6" t="e">
        <f t="shared" si="88"/>
        <v>#DIV/0!</v>
      </c>
      <c r="T82" s="6" t="e">
        <f t="shared" si="88"/>
        <v>#DIV/0!</v>
      </c>
      <c r="U82" s="6">
        <f t="shared" si="88"/>
        <v>7</v>
      </c>
      <c r="V82" s="6">
        <f t="shared" si="88"/>
        <v>9.25</v>
      </c>
      <c r="W82" s="6">
        <f t="shared" si="88"/>
        <v>24.5</v>
      </c>
      <c r="X82" s="6">
        <f t="shared" si="88"/>
        <v>22.5</v>
      </c>
      <c r="Y82" s="6">
        <f t="shared" si="88"/>
        <v>14.5</v>
      </c>
      <c r="Z82" s="6">
        <f t="shared" si="88"/>
        <v>77.75</v>
      </c>
      <c r="AA82" s="6">
        <f t="shared" si="88"/>
        <v>7</v>
      </c>
      <c r="AB82" s="6">
        <f t="shared" si="88"/>
        <v>3</v>
      </c>
      <c r="AC82" s="6">
        <f t="shared" si="88"/>
        <v>7</v>
      </c>
      <c r="AD82" s="6">
        <f t="shared" si="88"/>
        <v>9.25</v>
      </c>
      <c r="AE82" s="6">
        <f t="shared" si="88"/>
        <v>12.75</v>
      </c>
      <c r="AF82" s="6">
        <f t="shared" si="88"/>
        <v>1</v>
      </c>
      <c r="AG82" s="6">
        <f t="shared" si="88"/>
        <v>7</v>
      </c>
      <c r="AH82" s="6">
        <f t="shared" si="88"/>
        <v>9.25</v>
      </c>
      <c r="AI82" s="6">
        <f t="shared" si="88"/>
        <v>24.5</v>
      </c>
      <c r="AJ82" s="6">
        <f t="shared" si="88"/>
        <v>7</v>
      </c>
      <c r="AK82" s="6">
        <f t="shared" si="88"/>
        <v>2.25</v>
      </c>
      <c r="AL82" s="7" t="e">
        <f t="shared" si="88"/>
        <v>#DIV/0!</v>
      </c>
      <c r="AM82" s="7" t="e">
        <f t="shared" si="88"/>
        <v>#DIV/0!</v>
      </c>
      <c r="AN82" s="7" t="e">
        <f t="shared" si="88"/>
        <v>#DIV/0!</v>
      </c>
      <c r="AO82" s="7" t="e">
        <f t="shared" si="88"/>
        <v>#DIV/0!</v>
      </c>
      <c r="AP82" s="7" t="e">
        <f t="shared" si="88"/>
        <v>#DIV/0!</v>
      </c>
      <c r="AQ82" s="7">
        <f t="shared" si="88"/>
        <v>0.6566916894972481</v>
      </c>
      <c r="AR82" s="7">
        <f t="shared" si="88"/>
        <v>0.82518425811220775</v>
      </c>
      <c r="AS82" s="7">
        <f t="shared" si="88"/>
        <v>0.67865625004524166</v>
      </c>
      <c r="AT82" s="7">
        <f t="shared" si="88"/>
        <v>0.77610019403073593</v>
      </c>
      <c r="AU82" s="7">
        <f t="shared" si="88"/>
        <v>0.81694653910930559</v>
      </c>
      <c r="AV82" s="22">
        <f t="shared" ref="AV82" si="89">AVERAGE(AV78:AV81)</f>
        <v>0</v>
      </c>
      <c r="AW82" s="22">
        <f t="shared" ref="AW82:AX82" si="90">AVERAGE(AW78:AW81)</f>
        <v>74.469820485938882</v>
      </c>
      <c r="AX82" s="15">
        <f t="shared" si="90"/>
        <v>74.469820485938882</v>
      </c>
    </row>
    <row r="83" spans="1:50" s="5" customFormat="1" x14ac:dyDescent="0.25">
      <c r="A83" s="5" t="s">
        <v>53</v>
      </c>
      <c r="B83" s="5">
        <v>2011</v>
      </c>
      <c r="C83" s="5" t="s">
        <v>59</v>
      </c>
      <c r="D83" s="5" t="s">
        <v>62</v>
      </c>
      <c r="E83" s="6" t="e">
        <f>STDEV(E78:E81)</f>
        <v>#DIV/0!</v>
      </c>
      <c r="F83" s="6" t="e">
        <f t="shared" ref="F83:AX83" si="91">STDEV(F78:F81)</f>
        <v>#DIV/0!</v>
      </c>
      <c r="G83" s="6" t="e">
        <f t="shared" si="91"/>
        <v>#DIV/0!</v>
      </c>
      <c r="H83" s="6" t="e">
        <f t="shared" si="91"/>
        <v>#DIV/0!</v>
      </c>
      <c r="I83" s="6" t="e">
        <f t="shared" si="91"/>
        <v>#DIV/0!</v>
      </c>
      <c r="J83" s="6">
        <f t="shared" si="91"/>
        <v>0.62896533025808909</v>
      </c>
      <c r="K83" s="6">
        <f t="shared" si="91"/>
        <v>2.6854298228278712</v>
      </c>
      <c r="L83" s="6">
        <f t="shared" si="91"/>
        <v>0.45617978911828166</v>
      </c>
      <c r="M83" s="6">
        <f t="shared" si="91"/>
        <v>0.37294995195959812</v>
      </c>
      <c r="N83" s="6">
        <f t="shared" si="91"/>
        <v>0</v>
      </c>
      <c r="O83" s="6">
        <f t="shared" si="91"/>
        <v>0</v>
      </c>
      <c r="P83" s="6">
        <f t="shared" si="91"/>
        <v>0</v>
      </c>
      <c r="Q83" s="6" t="e">
        <f t="shared" si="91"/>
        <v>#DIV/0!</v>
      </c>
      <c r="R83" s="6" t="e">
        <f t="shared" si="91"/>
        <v>#DIV/0!</v>
      </c>
      <c r="S83" s="6" t="e">
        <f t="shared" si="91"/>
        <v>#DIV/0!</v>
      </c>
      <c r="T83" s="6" t="e">
        <f t="shared" si="91"/>
        <v>#DIV/0!</v>
      </c>
      <c r="U83" s="6">
        <f t="shared" si="91"/>
        <v>1.8257418583505538</v>
      </c>
      <c r="V83" s="6">
        <f t="shared" si="91"/>
        <v>3.9475730941090039</v>
      </c>
      <c r="W83" s="6">
        <f t="shared" si="91"/>
        <v>7.416198487095663</v>
      </c>
      <c r="X83" s="6">
        <f t="shared" si="91"/>
        <v>6.1373175465073224</v>
      </c>
      <c r="Y83" s="6">
        <f t="shared" si="91"/>
        <v>18.627936010197157</v>
      </c>
      <c r="Z83" s="6">
        <f t="shared" si="91"/>
        <v>2.6299556396765835</v>
      </c>
      <c r="AA83" s="6">
        <f t="shared" si="91"/>
        <v>1.8257418583505538</v>
      </c>
      <c r="AB83" s="6">
        <f t="shared" si="91"/>
        <v>1.8257418583505538</v>
      </c>
      <c r="AC83" s="6">
        <f t="shared" si="91"/>
        <v>1.8257418583505538</v>
      </c>
      <c r="AD83" s="6">
        <f t="shared" si="91"/>
        <v>3.9475730941090039</v>
      </c>
      <c r="AE83" s="6">
        <f t="shared" si="91"/>
        <v>4.0311288741492746</v>
      </c>
      <c r="AF83" s="6">
        <f t="shared" si="91"/>
        <v>2</v>
      </c>
      <c r="AG83" s="6">
        <f t="shared" si="91"/>
        <v>1.8257418583505538</v>
      </c>
      <c r="AH83" s="6">
        <f t="shared" si="91"/>
        <v>3.9475730941090039</v>
      </c>
      <c r="AI83" s="6">
        <f t="shared" si="91"/>
        <v>7.416198487095663</v>
      </c>
      <c r="AJ83" s="6">
        <f t="shared" si="91"/>
        <v>6.324555320336759</v>
      </c>
      <c r="AK83" s="6">
        <f t="shared" si="91"/>
        <v>4.5</v>
      </c>
      <c r="AL83" s="6" t="e">
        <f t="shared" si="91"/>
        <v>#DIV/0!</v>
      </c>
      <c r="AM83" s="6" t="e">
        <f t="shared" si="91"/>
        <v>#DIV/0!</v>
      </c>
      <c r="AN83" s="6" t="e">
        <f t="shared" si="91"/>
        <v>#DIV/0!</v>
      </c>
      <c r="AO83" s="6" t="e">
        <f t="shared" si="91"/>
        <v>#DIV/0!</v>
      </c>
      <c r="AP83" s="6" t="e">
        <f t="shared" si="91"/>
        <v>#DIV/0!</v>
      </c>
      <c r="AQ83" s="6">
        <f t="shared" si="91"/>
        <v>7.8517749974055251E-2</v>
      </c>
      <c r="AR83" s="6">
        <f t="shared" si="91"/>
        <v>0.12849978391528993</v>
      </c>
      <c r="AS83" s="6">
        <f t="shared" si="91"/>
        <v>4.0078562968721469E-2</v>
      </c>
      <c r="AT83" s="6">
        <f t="shared" si="91"/>
        <v>6.5723178945667995E-2</v>
      </c>
      <c r="AU83" s="6">
        <f t="shared" si="91"/>
        <v>5.7458737728036176E-2</v>
      </c>
      <c r="AV83" s="6">
        <f t="shared" si="91"/>
        <v>0</v>
      </c>
      <c r="AW83" s="6">
        <f t="shared" si="91"/>
        <v>10.589882592772868</v>
      </c>
      <c r="AX83" s="6">
        <f t="shared" si="91"/>
        <v>10.589882592772868</v>
      </c>
    </row>
    <row r="84" spans="1:50" x14ac:dyDescent="0.25">
      <c r="A84" s="11" t="s">
        <v>53</v>
      </c>
      <c r="B84" s="11">
        <v>2011</v>
      </c>
      <c r="C84" s="11" t="s">
        <v>60</v>
      </c>
      <c r="D84" t="s">
        <v>25</v>
      </c>
      <c r="E84" s="2">
        <v>47.87</v>
      </c>
      <c r="F84" s="2">
        <v>44.67</v>
      </c>
      <c r="G84" s="2">
        <v>32.15</v>
      </c>
      <c r="J84" s="2">
        <v>5.17</v>
      </c>
      <c r="K84" s="2">
        <v>1.48</v>
      </c>
      <c r="L84" s="2">
        <v>0.49000000000000005</v>
      </c>
      <c r="O84" s="2">
        <f t="shared" ref="O84:O87" si="92">SUM(P84:T84)</f>
        <v>3</v>
      </c>
      <c r="P84" s="2">
        <v>0.5</v>
      </c>
      <c r="Q84" s="2">
        <v>1.5</v>
      </c>
      <c r="R84" s="2">
        <v>1</v>
      </c>
      <c r="U84" s="2">
        <v>18</v>
      </c>
      <c r="V84" s="2">
        <v>32</v>
      </c>
      <c r="W84" s="2">
        <v>32</v>
      </c>
      <c r="X84" s="2">
        <v>0</v>
      </c>
      <c r="Z84" s="2">
        <f t="shared" ref="Z84:Z87" si="93">SUM(U84:Y84)</f>
        <v>82</v>
      </c>
      <c r="AA84" s="2">
        <v>10</v>
      </c>
      <c r="AB84" s="2">
        <v>0</v>
      </c>
      <c r="AC84" s="2">
        <v>18</v>
      </c>
      <c r="AD84" s="2">
        <v>12</v>
      </c>
      <c r="AE84" s="2">
        <v>0</v>
      </c>
      <c r="AF84" s="2">
        <v>0</v>
      </c>
      <c r="AG84" s="2">
        <v>18</v>
      </c>
      <c r="AH84" s="2">
        <v>32</v>
      </c>
      <c r="AI84" s="2">
        <v>0</v>
      </c>
      <c r="AJ84" s="2">
        <v>0</v>
      </c>
      <c r="AK84" s="2">
        <v>0</v>
      </c>
      <c r="AL84" s="4">
        <v>0.15676295690125477</v>
      </c>
      <c r="AM84" s="4">
        <v>0.15676295690125477</v>
      </c>
      <c r="AN84" s="4">
        <v>0.15676295690125477</v>
      </c>
      <c r="AQ84" s="4">
        <v>0.62428262356764153</v>
      </c>
      <c r="AR84" s="4">
        <v>0.5182611298315164</v>
      </c>
      <c r="AS84" s="4">
        <v>0.4241895783560406</v>
      </c>
      <c r="AV84" s="22">
        <f>(P84*E84*AL84)+(F84*Q84*AM84)+(G84*R84*AN84)+(H84*S84*AO84)+(I84*T84*AP84)</f>
        <v>19.295952364975449</v>
      </c>
      <c r="AW84" s="22">
        <f>(J84*AQ84*AC84)+(K84*AR84*AD84)+(L84*AS84*AE84)+(M84*AT84*AF84)</f>
        <v>67.300058615012446</v>
      </c>
      <c r="AX84" s="15">
        <f>AW84+AV84</f>
        <v>86.596010979987895</v>
      </c>
    </row>
    <row r="85" spans="1:50" x14ac:dyDescent="0.25">
      <c r="A85" s="11" t="s">
        <v>53</v>
      </c>
      <c r="B85" s="11">
        <v>2011</v>
      </c>
      <c r="C85" s="11" t="s">
        <v>60</v>
      </c>
      <c r="D85" t="s">
        <v>26</v>
      </c>
      <c r="E85" s="2">
        <v>44.24</v>
      </c>
      <c r="F85" s="2">
        <v>44.79</v>
      </c>
      <c r="J85" s="2">
        <v>9.0399999999999991</v>
      </c>
      <c r="K85" s="2">
        <v>3.6100000000000003</v>
      </c>
      <c r="L85" s="2">
        <v>2.63</v>
      </c>
      <c r="M85" s="2">
        <v>0.88000000000000012</v>
      </c>
      <c r="O85" s="2">
        <f t="shared" si="92"/>
        <v>3</v>
      </c>
      <c r="P85" s="2">
        <v>0.5</v>
      </c>
      <c r="Q85" s="2">
        <v>2.5</v>
      </c>
      <c r="R85" s="2">
        <v>0</v>
      </c>
      <c r="U85" s="2">
        <v>17</v>
      </c>
      <c r="V85" s="2">
        <v>17</v>
      </c>
      <c r="W85" s="2">
        <v>18</v>
      </c>
      <c r="X85" s="2">
        <v>29</v>
      </c>
      <c r="Z85" s="2">
        <f t="shared" si="93"/>
        <v>81</v>
      </c>
      <c r="AA85" s="2">
        <v>10</v>
      </c>
      <c r="AB85" s="2">
        <v>0</v>
      </c>
      <c r="AC85" s="2">
        <v>17</v>
      </c>
      <c r="AD85" s="2">
        <v>13</v>
      </c>
      <c r="AE85" s="2">
        <v>0</v>
      </c>
      <c r="AF85" s="2">
        <v>0</v>
      </c>
      <c r="AG85" s="2">
        <v>17</v>
      </c>
      <c r="AH85" s="2">
        <v>17</v>
      </c>
      <c r="AI85" s="2">
        <v>16</v>
      </c>
      <c r="AL85" s="4">
        <v>0.11620305493273543</v>
      </c>
      <c r="AM85" s="4">
        <v>0.11620305493273543</v>
      </c>
      <c r="AQ85" s="4">
        <v>0.47583574930718409</v>
      </c>
      <c r="AR85" s="4">
        <v>0.58695134575569352</v>
      </c>
      <c r="AS85" s="4">
        <v>0.58695134575569352</v>
      </c>
      <c r="AT85" s="4">
        <v>0.50182470908133425</v>
      </c>
      <c r="AV85" s="22">
        <f>(P85*E85*AL85)+(F85*Q85*AM85)+(G85*R85*AN85)+(H85*S85*AO85)+(I85*T85*AP85)</f>
        <v>15.582248651205157</v>
      </c>
      <c r="AW85" s="22">
        <f>(J85*AQ85*AC85)+(K85*AR85*AD85)+(L85*AS85*AE85)+(M85*AT85*AF85)</f>
        <v>100.67206460984275</v>
      </c>
      <c r="AX85" s="15">
        <f>AW85+AV85</f>
        <v>116.25431326104791</v>
      </c>
    </row>
    <row r="86" spans="1:50" x14ac:dyDescent="0.25">
      <c r="A86" s="11" t="s">
        <v>53</v>
      </c>
      <c r="B86" s="11">
        <v>2011</v>
      </c>
      <c r="C86" s="11" t="s">
        <v>60</v>
      </c>
      <c r="D86" t="s">
        <v>27</v>
      </c>
      <c r="E86" s="2">
        <v>47.25</v>
      </c>
      <c r="F86" s="2">
        <v>46.35</v>
      </c>
      <c r="J86" s="2">
        <v>6.4</v>
      </c>
      <c r="K86" s="2">
        <v>0.5</v>
      </c>
      <c r="L86" s="2">
        <v>0.4</v>
      </c>
      <c r="O86" s="2">
        <f t="shared" si="92"/>
        <v>2.5</v>
      </c>
      <c r="P86" s="2">
        <v>0.5</v>
      </c>
      <c r="Q86" s="2">
        <v>2</v>
      </c>
      <c r="R86" s="2">
        <v>0</v>
      </c>
      <c r="U86" s="2">
        <v>23</v>
      </c>
      <c r="V86" s="2">
        <v>27</v>
      </c>
      <c r="W86" s="2">
        <v>23</v>
      </c>
      <c r="X86" s="2">
        <v>0</v>
      </c>
      <c r="Z86" s="2">
        <f t="shared" si="93"/>
        <v>73</v>
      </c>
      <c r="AA86" s="2">
        <v>10</v>
      </c>
      <c r="AB86" s="2">
        <v>0</v>
      </c>
      <c r="AC86" s="2">
        <v>23</v>
      </c>
      <c r="AD86" s="2">
        <v>7</v>
      </c>
      <c r="AE86" s="2">
        <v>0</v>
      </c>
      <c r="AF86" s="2">
        <v>0</v>
      </c>
      <c r="AG86" s="2">
        <v>23</v>
      </c>
      <c r="AH86" s="2">
        <v>27</v>
      </c>
      <c r="AI86" s="2">
        <v>0</v>
      </c>
      <c r="AL86" s="4">
        <v>0.12451484584450401</v>
      </c>
      <c r="AM86" s="4">
        <v>0.12451484584450401</v>
      </c>
      <c r="AQ86" s="4">
        <v>0.56786549555636401</v>
      </c>
      <c r="AR86" s="4">
        <v>0.56247335818003608</v>
      </c>
      <c r="AS86" s="4">
        <v>0.64455605408854222</v>
      </c>
      <c r="AV86" s="22">
        <f>(P86*E86*AL86)+(F86*Q86*AM86)+(G86*R86*AN86)+(H86*S86*AO86)+(I86*T86*AP86)</f>
        <v>14.484189442861929</v>
      </c>
      <c r="AW86" s="22">
        <f>(J86*AQ86*AC86)+(K86*AR86*AD86)+(L86*AS86*AE86)+(M86*AT86*AF86)</f>
        <v>85.558457699526912</v>
      </c>
      <c r="AX86" s="15">
        <f>AW86+AV86</f>
        <v>100.04264714238884</v>
      </c>
    </row>
    <row r="87" spans="1:50" x14ac:dyDescent="0.25">
      <c r="A87" s="11" t="s">
        <v>53</v>
      </c>
      <c r="B87" s="11">
        <v>2011</v>
      </c>
      <c r="C87" s="11" t="s">
        <v>60</v>
      </c>
      <c r="D87" t="s">
        <v>28</v>
      </c>
      <c r="E87" s="2">
        <v>45.5</v>
      </c>
      <c r="F87" s="2">
        <v>46.5</v>
      </c>
      <c r="J87" s="2">
        <v>5.5</v>
      </c>
      <c r="K87" s="2">
        <v>0.9</v>
      </c>
      <c r="L87" s="2">
        <v>0.9</v>
      </c>
      <c r="M87" s="2">
        <v>0.78320000000000001</v>
      </c>
      <c r="O87" s="2">
        <f t="shared" si="92"/>
        <v>2</v>
      </c>
      <c r="P87" s="2">
        <v>0.5</v>
      </c>
      <c r="Q87" s="2">
        <v>1.5</v>
      </c>
      <c r="R87" s="2">
        <v>0</v>
      </c>
      <c r="U87" s="2">
        <v>20</v>
      </c>
      <c r="V87" s="2">
        <v>28</v>
      </c>
      <c r="W87" s="2">
        <v>22</v>
      </c>
      <c r="X87" s="2">
        <v>22</v>
      </c>
      <c r="Z87" s="2">
        <f t="shared" si="93"/>
        <v>92</v>
      </c>
      <c r="AA87" s="2">
        <v>10</v>
      </c>
      <c r="AB87" s="2">
        <v>0</v>
      </c>
      <c r="AC87" s="2">
        <v>20</v>
      </c>
      <c r="AD87" s="2">
        <v>10</v>
      </c>
      <c r="AE87" s="2">
        <v>0</v>
      </c>
      <c r="AF87" s="2">
        <v>0</v>
      </c>
      <c r="AG87" s="2">
        <v>20</v>
      </c>
      <c r="AH87" s="2">
        <v>28</v>
      </c>
      <c r="AI87" s="2">
        <v>2</v>
      </c>
      <c r="AL87" s="4">
        <v>0.14341997220818595</v>
      </c>
      <c r="AM87" s="4">
        <v>0.14341997220818595</v>
      </c>
      <c r="AQ87" s="4">
        <v>0.43768041923690454</v>
      </c>
      <c r="AR87" s="4">
        <v>0.6639628410014079</v>
      </c>
      <c r="AS87" s="4">
        <v>0.79188814920215467</v>
      </c>
      <c r="AT87" s="4">
        <v>0.79188814920215467</v>
      </c>
      <c r="AV87" s="22">
        <f>(P87*E87*AL87)+(F87*Q87*AM87)+(G87*R87*AN87)+(H87*S87*AO87)+(I87*T87*AP87)</f>
        <v>13.2663474292572</v>
      </c>
      <c r="AW87" s="22">
        <f>(J87*AQ87*AC87)+(K87*AR87*AD87)+(L87*AS87*AE87)+(M87*AT87*AF87)</f>
        <v>54.120511685072167</v>
      </c>
      <c r="AX87" s="15">
        <f>AW87+AV87</f>
        <v>67.386859114329368</v>
      </c>
    </row>
    <row r="88" spans="1:50" s="8" customFormat="1" x14ac:dyDescent="0.25">
      <c r="A88" s="8" t="s">
        <v>53</v>
      </c>
      <c r="B88" s="8">
        <v>2011</v>
      </c>
      <c r="C88" s="8" t="s">
        <v>60</v>
      </c>
      <c r="D88" s="8" t="s">
        <v>61</v>
      </c>
      <c r="E88" s="9">
        <f t="shared" ref="E88:P88" si="94">AVERAGE(E84:E87)</f>
        <v>46.215000000000003</v>
      </c>
      <c r="F88" s="9">
        <f t="shared" si="94"/>
        <v>45.577500000000001</v>
      </c>
      <c r="G88" s="9">
        <f t="shared" si="94"/>
        <v>32.15</v>
      </c>
      <c r="H88" s="9" t="e">
        <f t="shared" si="94"/>
        <v>#DIV/0!</v>
      </c>
      <c r="I88" s="9" t="e">
        <f t="shared" si="94"/>
        <v>#DIV/0!</v>
      </c>
      <c r="J88" s="9">
        <f t="shared" si="94"/>
        <v>6.5274999999999999</v>
      </c>
      <c r="K88" s="9">
        <f t="shared" si="94"/>
        <v>1.6225000000000001</v>
      </c>
      <c r="L88" s="9">
        <f t="shared" si="94"/>
        <v>1.105</v>
      </c>
      <c r="M88" s="9">
        <f t="shared" si="94"/>
        <v>0.83160000000000012</v>
      </c>
      <c r="N88" s="9" t="e">
        <f t="shared" si="94"/>
        <v>#DIV/0!</v>
      </c>
      <c r="O88" s="9">
        <f t="shared" si="94"/>
        <v>2.625</v>
      </c>
      <c r="P88" s="9">
        <f t="shared" si="94"/>
        <v>0.5</v>
      </c>
      <c r="Q88" s="9">
        <f t="shared" ref="Q88:AU88" si="95">AVERAGE(Q84:Q87)</f>
        <v>1.875</v>
      </c>
      <c r="R88" s="9">
        <f t="shared" si="95"/>
        <v>0.25</v>
      </c>
      <c r="S88" s="9" t="e">
        <f t="shared" si="95"/>
        <v>#DIV/0!</v>
      </c>
      <c r="T88" s="9" t="e">
        <f t="shared" si="95"/>
        <v>#DIV/0!</v>
      </c>
      <c r="U88" s="9">
        <f t="shared" si="95"/>
        <v>19.5</v>
      </c>
      <c r="V88" s="9">
        <f t="shared" si="95"/>
        <v>26</v>
      </c>
      <c r="W88" s="9">
        <f t="shared" si="95"/>
        <v>23.75</v>
      </c>
      <c r="X88" s="9">
        <f t="shared" si="95"/>
        <v>12.75</v>
      </c>
      <c r="Y88" s="9" t="e">
        <f t="shared" si="95"/>
        <v>#DIV/0!</v>
      </c>
      <c r="Z88" s="9">
        <f t="shared" si="95"/>
        <v>82</v>
      </c>
      <c r="AA88" s="9">
        <f t="shared" si="95"/>
        <v>10</v>
      </c>
      <c r="AB88" s="9">
        <f t="shared" si="95"/>
        <v>0</v>
      </c>
      <c r="AC88" s="9">
        <f t="shared" si="95"/>
        <v>19.5</v>
      </c>
      <c r="AD88" s="9">
        <f t="shared" si="95"/>
        <v>10.5</v>
      </c>
      <c r="AE88" s="9">
        <f t="shared" si="95"/>
        <v>0</v>
      </c>
      <c r="AF88" s="9">
        <f t="shared" si="95"/>
        <v>0</v>
      </c>
      <c r="AG88" s="9">
        <f t="shared" si="95"/>
        <v>19.5</v>
      </c>
      <c r="AH88" s="9">
        <f t="shared" si="95"/>
        <v>26</v>
      </c>
      <c r="AI88" s="9">
        <f t="shared" si="95"/>
        <v>4.5</v>
      </c>
      <c r="AJ88" s="9">
        <f t="shared" si="95"/>
        <v>0</v>
      </c>
      <c r="AK88" s="9">
        <f t="shared" si="95"/>
        <v>0</v>
      </c>
      <c r="AL88" s="10">
        <f t="shared" si="95"/>
        <v>0.13522520747167005</v>
      </c>
      <c r="AM88" s="10">
        <f t="shared" si="95"/>
        <v>0.13522520747167005</v>
      </c>
      <c r="AN88" s="10">
        <f t="shared" si="95"/>
        <v>0.15676295690125477</v>
      </c>
      <c r="AO88" s="10" t="e">
        <f t="shared" si="95"/>
        <v>#DIV/0!</v>
      </c>
      <c r="AP88" s="10" t="e">
        <f t="shared" si="95"/>
        <v>#DIV/0!</v>
      </c>
      <c r="AQ88" s="10">
        <f t="shared" si="95"/>
        <v>0.52641607191702355</v>
      </c>
      <c r="AR88" s="10">
        <f t="shared" si="95"/>
        <v>0.58291216869216345</v>
      </c>
      <c r="AS88" s="10">
        <f t="shared" si="95"/>
        <v>0.61189628185060774</v>
      </c>
      <c r="AT88" s="10">
        <f t="shared" si="95"/>
        <v>0.64685642914174446</v>
      </c>
      <c r="AU88" s="10" t="e">
        <f t="shared" si="95"/>
        <v>#DIV/0!</v>
      </c>
      <c r="AV88" s="22">
        <f t="shared" ref="AV88" si="96">AVERAGE(AV84:AV87)</f>
        <v>15.657184472074933</v>
      </c>
      <c r="AW88" s="22">
        <f t="shared" ref="AW88:AX88" si="97">AVERAGE(AW84:AW87)</f>
        <v>76.91277315236357</v>
      </c>
      <c r="AX88" s="15">
        <f t="shared" si="97"/>
        <v>92.569957624438501</v>
      </c>
    </row>
    <row r="89" spans="1:50" s="8" customFormat="1" x14ac:dyDescent="0.25">
      <c r="A89" s="8" t="s">
        <v>53</v>
      </c>
      <c r="B89" s="8">
        <v>2011</v>
      </c>
      <c r="C89" s="8" t="s">
        <v>60</v>
      </c>
      <c r="D89" s="8" t="s">
        <v>62</v>
      </c>
      <c r="E89" s="9">
        <f>STDEV(E84:E87)</f>
        <v>1.6555059649545194</v>
      </c>
      <c r="F89" s="9">
        <f t="shared" ref="F89:AX89" si="98">STDEV(F84:F87)</f>
        <v>0.9817458938034832</v>
      </c>
      <c r="G89" s="9" t="e">
        <f t="shared" si="98"/>
        <v>#DIV/0!</v>
      </c>
      <c r="H89" s="9" t="e">
        <f t="shared" si="98"/>
        <v>#DIV/0!</v>
      </c>
      <c r="I89" s="9" t="e">
        <f t="shared" si="98"/>
        <v>#DIV/0!</v>
      </c>
      <c r="J89" s="9">
        <f t="shared" si="98"/>
        <v>1.7538030106029581</v>
      </c>
      <c r="K89" s="9">
        <f t="shared" si="98"/>
        <v>1.3847352334170846</v>
      </c>
      <c r="L89" s="9">
        <f t="shared" si="98"/>
        <v>1.0396954682341681</v>
      </c>
      <c r="M89" s="9">
        <f t="shared" si="98"/>
        <v>6.844793641885788E-2</v>
      </c>
      <c r="N89" s="9" t="e">
        <f t="shared" si="98"/>
        <v>#DIV/0!</v>
      </c>
      <c r="O89" s="9">
        <f t="shared" si="98"/>
        <v>0.47871355387816905</v>
      </c>
      <c r="P89" s="9">
        <f t="shared" si="98"/>
        <v>0</v>
      </c>
      <c r="Q89" s="9">
        <f t="shared" si="98"/>
        <v>0.47871355387816905</v>
      </c>
      <c r="R89" s="9">
        <f t="shared" si="98"/>
        <v>0.5</v>
      </c>
      <c r="S89" s="9" t="e">
        <f t="shared" si="98"/>
        <v>#DIV/0!</v>
      </c>
      <c r="T89" s="9" t="e">
        <f t="shared" si="98"/>
        <v>#DIV/0!</v>
      </c>
      <c r="U89" s="9">
        <f t="shared" si="98"/>
        <v>2.6457513110645907</v>
      </c>
      <c r="V89" s="9">
        <f t="shared" si="98"/>
        <v>6.3770421565696633</v>
      </c>
      <c r="W89" s="9">
        <f t="shared" si="98"/>
        <v>5.9090326337452783</v>
      </c>
      <c r="X89" s="9">
        <f t="shared" si="98"/>
        <v>14.997221964972935</v>
      </c>
      <c r="Y89" s="9" t="e">
        <f t="shared" si="98"/>
        <v>#DIV/0!</v>
      </c>
      <c r="Z89" s="9">
        <f t="shared" si="98"/>
        <v>7.7888809636986149</v>
      </c>
      <c r="AA89" s="9">
        <f t="shared" si="98"/>
        <v>0</v>
      </c>
      <c r="AB89" s="9">
        <f t="shared" si="98"/>
        <v>0</v>
      </c>
      <c r="AC89" s="9">
        <f t="shared" si="98"/>
        <v>2.6457513110645907</v>
      </c>
      <c r="AD89" s="9">
        <f t="shared" si="98"/>
        <v>2.6457513110645907</v>
      </c>
      <c r="AE89" s="9">
        <f t="shared" si="98"/>
        <v>0</v>
      </c>
      <c r="AF89" s="9">
        <f t="shared" si="98"/>
        <v>0</v>
      </c>
      <c r="AG89" s="9">
        <f t="shared" si="98"/>
        <v>2.6457513110645907</v>
      </c>
      <c r="AH89" s="9">
        <f t="shared" si="98"/>
        <v>6.3770421565696633</v>
      </c>
      <c r="AI89" s="9">
        <f t="shared" si="98"/>
        <v>7.7244201508376449</v>
      </c>
      <c r="AJ89" s="9" t="e">
        <f t="shared" si="98"/>
        <v>#DIV/0!</v>
      </c>
      <c r="AK89" s="9" t="e">
        <f t="shared" si="98"/>
        <v>#DIV/0!</v>
      </c>
      <c r="AL89" s="9">
        <f t="shared" si="98"/>
        <v>1.8326510424133111E-2</v>
      </c>
      <c r="AM89" s="9">
        <f t="shared" si="98"/>
        <v>1.8326510424133111E-2</v>
      </c>
      <c r="AN89" s="9" t="e">
        <f t="shared" si="98"/>
        <v>#DIV/0!</v>
      </c>
      <c r="AO89" s="9" t="e">
        <f t="shared" si="98"/>
        <v>#DIV/0!</v>
      </c>
      <c r="AP89" s="9" t="e">
        <f t="shared" si="98"/>
        <v>#DIV/0!</v>
      </c>
      <c r="AQ89" s="9">
        <f t="shared" si="98"/>
        <v>8.5104449049190387E-2</v>
      </c>
      <c r="AR89" s="9">
        <f t="shared" si="98"/>
        <v>6.1054697427914632E-2</v>
      </c>
      <c r="AS89" s="9">
        <f t="shared" si="98"/>
        <v>0.15200854077858858</v>
      </c>
      <c r="AT89" s="9">
        <f t="shared" si="98"/>
        <v>0.20510582548372999</v>
      </c>
      <c r="AU89" s="9" t="e">
        <f t="shared" si="98"/>
        <v>#DIV/0!</v>
      </c>
      <c r="AV89" s="9">
        <f t="shared" si="98"/>
        <v>2.6037323377234909</v>
      </c>
      <c r="AW89" s="9">
        <f t="shared" si="98"/>
        <v>20.421747031212259</v>
      </c>
      <c r="AX89" s="9">
        <f t="shared" si="98"/>
        <v>20.709629641253649</v>
      </c>
    </row>
    <row r="90" spans="1:50" x14ac:dyDescent="0.25">
      <c r="A90" s="11" t="s">
        <v>54</v>
      </c>
      <c r="B90" s="11">
        <v>2011</v>
      </c>
      <c r="C90" s="11" t="s">
        <v>59</v>
      </c>
      <c r="D90" t="s">
        <v>19</v>
      </c>
      <c r="J90" s="2">
        <v>5.2482216066481993</v>
      </c>
      <c r="K90" s="2">
        <v>0.79649999999999999</v>
      </c>
      <c r="L90" s="2">
        <v>0.94997665369649797</v>
      </c>
      <c r="M90" s="2">
        <v>0.4399754601226995</v>
      </c>
      <c r="O90" s="2">
        <f>SUM(P90:T90)</f>
        <v>0</v>
      </c>
      <c r="P90" s="2">
        <v>0</v>
      </c>
      <c r="U90" s="2">
        <v>10</v>
      </c>
      <c r="V90" s="2">
        <v>12</v>
      </c>
      <c r="W90" s="2">
        <v>25</v>
      </c>
      <c r="X90" s="2">
        <v>43</v>
      </c>
      <c r="Y90" s="2">
        <v>0</v>
      </c>
      <c r="Z90" s="2">
        <f>SUM(U90:Y90)</f>
        <v>90</v>
      </c>
      <c r="AA90" s="2">
        <v>10</v>
      </c>
      <c r="AB90" s="2">
        <v>0</v>
      </c>
      <c r="AC90" s="2">
        <v>10</v>
      </c>
      <c r="AD90" s="2">
        <v>12</v>
      </c>
      <c r="AE90" s="2">
        <v>8</v>
      </c>
      <c r="AF90" s="2">
        <v>0</v>
      </c>
      <c r="AG90" s="2">
        <v>10</v>
      </c>
      <c r="AH90" s="2">
        <v>12</v>
      </c>
      <c r="AI90" s="2">
        <v>25</v>
      </c>
      <c r="AJ90" s="2">
        <v>3</v>
      </c>
      <c r="AQ90" s="4">
        <v>0.41919529576152775</v>
      </c>
      <c r="AR90" s="4">
        <v>0.70335966735966737</v>
      </c>
      <c r="AS90" s="4">
        <v>0.78429660829289005</v>
      </c>
      <c r="AT90" s="4">
        <v>0.42171077327327344</v>
      </c>
      <c r="AV90" s="22">
        <f>(P90*E90*AL90)+(F90*Q90*AM90)+(G90*R90*AN90)+(H90*S90*AO90)+(I90*T90*AP90)</f>
        <v>0</v>
      </c>
      <c r="AW90" s="22">
        <f>(J90*AQ90*AC90)+(K90*AR90*AD90)+(L90*AS90*AE90)+(M90*AT90*AF90)</f>
        <v>34.683517526445769</v>
      </c>
      <c r="AX90" s="15">
        <f>AW90+AV90</f>
        <v>34.683517526445769</v>
      </c>
    </row>
    <row r="91" spans="1:50" x14ac:dyDescent="0.25">
      <c r="A91" s="11" t="s">
        <v>54</v>
      </c>
      <c r="B91" s="11">
        <v>2011</v>
      </c>
      <c r="C91" s="11" t="s">
        <v>59</v>
      </c>
      <c r="D91" t="s">
        <v>20</v>
      </c>
      <c r="J91" s="2">
        <v>5.6720342205323195</v>
      </c>
      <c r="K91" s="2">
        <v>4.0879151901254236</v>
      </c>
      <c r="L91" s="2">
        <v>1.2503941739375175</v>
      </c>
      <c r="M91" s="2">
        <v>0.3604823723325527</v>
      </c>
      <c r="O91" s="2">
        <f t="shared" ref="O91:O93" si="99">SUM(P91:T91)</f>
        <v>0</v>
      </c>
      <c r="P91" s="2">
        <v>0</v>
      </c>
      <c r="U91" s="2">
        <v>10</v>
      </c>
      <c r="V91" s="2">
        <v>9</v>
      </c>
      <c r="W91" s="2">
        <v>29</v>
      </c>
      <c r="X91" s="2">
        <v>29</v>
      </c>
      <c r="Y91" s="2">
        <v>0</v>
      </c>
      <c r="Z91" s="2">
        <f t="shared" ref="Z91:Z93" si="100">SUM(U91:Y91)</f>
        <v>77</v>
      </c>
      <c r="AA91" s="2">
        <v>10</v>
      </c>
      <c r="AB91" s="2">
        <v>0</v>
      </c>
      <c r="AC91" s="2">
        <v>10</v>
      </c>
      <c r="AD91" s="2">
        <v>9</v>
      </c>
      <c r="AE91" s="2">
        <v>11</v>
      </c>
      <c r="AF91" s="2">
        <v>0</v>
      </c>
      <c r="AG91" s="2">
        <v>10</v>
      </c>
      <c r="AH91" s="2">
        <v>9</v>
      </c>
      <c r="AI91" s="2">
        <v>29</v>
      </c>
      <c r="AJ91" s="2">
        <v>2</v>
      </c>
      <c r="AQ91" s="4">
        <v>0.47663509933774845</v>
      </c>
      <c r="AR91" s="4">
        <v>0.72923893805309736</v>
      </c>
      <c r="AS91" s="4">
        <v>0.80336808199121501</v>
      </c>
      <c r="AT91" s="4">
        <v>0.45652000000000004</v>
      </c>
      <c r="AV91" s="22">
        <f>(P91*E91*AL91)+(F91*Q91*AM91)+(G91*R91*AN91)+(H91*S91*AO91)+(I91*T91*AP91)</f>
        <v>0</v>
      </c>
      <c r="AW91" s="22">
        <f>(J91*AQ91*AC91)+(K91*AR91*AD91)+(L91*AS91*AE91)+(M91*AT91*AF91)</f>
        <v>64.914302792129916</v>
      </c>
      <c r="AX91" s="15">
        <f>AW91+AV91</f>
        <v>64.914302792129916</v>
      </c>
    </row>
    <row r="92" spans="1:50" x14ac:dyDescent="0.25">
      <c r="A92" s="11" t="s">
        <v>54</v>
      </c>
      <c r="B92" s="11">
        <v>2011</v>
      </c>
      <c r="C92" s="11" t="s">
        <v>59</v>
      </c>
      <c r="D92" t="s">
        <v>21</v>
      </c>
      <c r="J92" s="2">
        <v>4.4859297374024134</v>
      </c>
      <c r="K92" s="2">
        <v>0.50820050761421309</v>
      </c>
      <c r="L92" s="2">
        <v>0.27551968998743198</v>
      </c>
      <c r="M92" s="2">
        <v>6.3452218430034124E-2</v>
      </c>
      <c r="O92" s="2">
        <f t="shared" si="99"/>
        <v>0</v>
      </c>
      <c r="P92" s="2">
        <v>0</v>
      </c>
      <c r="U92" s="2">
        <v>10</v>
      </c>
      <c r="V92" s="2">
        <v>27</v>
      </c>
      <c r="W92" s="2">
        <v>27</v>
      </c>
      <c r="X92" s="2">
        <v>49</v>
      </c>
      <c r="Y92" s="2">
        <v>0</v>
      </c>
      <c r="Z92" s="2">
        <f t="shared" si="100"/>
        <v>113</v>
      </c>
      <c r="AA92" s="2">
        <v>10</v>
      </c>
      <c r="AB92" s="2">
        <v>0</v>
      </c>
      <c r="AC92" s="2">
        <v>10</v>
      </c>
      <c r="AD92" s="2">
        <v>20</v>
      </c>
      <c r="AE92" s="2">
        <v>0</v>
      </c>
      <c r="AF92" s="2">
        <v>0</v>
      </c>
      <c r="AG92" s="2">
        <v>10</v>
      </c>
      <c r="AH92" s="2">
        <v>27</v>
      </c>
      <c r="AI92" s="2">
        <v>13</v>
      </c>
      <c r="AJ92" s="2">
        <v>0</v>
      </c>
      <c r="AQ92" s="4">
        <v>0.72465528235611998</v>
      </c>
      <c r="AR92" s="4">
        <v>0.51419539524174984</v>
      </c>
      <c r="AS92" s="4">
        <v>0.51419539524174984</v>
      </c>
      <c r="AT92" s="4">
        <v>0.45718640787623077</v>
      </c>
      <c r="AV92" s="22">
        <f>(P92*E92*AL92)+(F92*Q92*AM92)+(G92*R92*AN92)+(H92*S92*AO92)+(I92*T92*AP92)</f>
        <v>0</v>
      </c>
      <c r="AW92" s="22">
        <f>(J92*AQ92*AC92)+(K92*AR92*AD92)+(L92*AS92*AE92)+(M92*AT92*AF92)</f>
        <v>37.733814022365578</v>
      </c>
      <c r="AX92" s="15">
        <f>AW92+AV92</f>
        <v>37.733814022365578</v>
      </c>
    </row>
    <row r="93" spans="1:50" x14ac:dyDescent="0.25">
      <c r="A93" s="11" t="s">
        <v>54</v>
      </c>
      <c r="B93" s="11">
        <v>2011</v>
      </c>
      <c r="C93" s="11" t="s">
        <v>59</v>
      </c>
      <c r="D93" t="s">
        <v>22</v>
      </c>
      <c r="J93" s="2">
        <v>5.6869066147859924</v>
      </c>
      <c r="K93" s="2">
        <v>2.9561902748414375</v>
      </c>
      <c r="L93" s="2">
        <v>0.8878501070663809</v>
      </c>
      <c r="M93" s="2">
        <v>0.52100000000000002</v>
      </c>
      <c r="O93" s="2">
        <f t="shared" si="99"/>
        <v>0</v>
      </c>
      <c r="P93" s="2">
        <v>0</v>
      </c>
      <c r="U93" s="2">
        <v>9</v>
      </c>
      <c r="V93" s="2">
        <v>6</v>
      </c>
      <c r="W93" s="2">
        <v>28</v>
      </c>
      <c r="X93" s="2">
        <v>44</v>
      </c>
      <c r="Y93" s="2">
        <v>0</v>
      </c>
      <c r="Z93" s="2">
        <f t="shared" si="100"/>
        <v>87</v>
      </c>
      <c r="AA93" s="2">
        <v>9</v>
      </c>
      <c r="AB93" s="2">
        <v>1</v>
      </c>
      <c r="AC93" s="2">
        <v>9</v>
      </c>
      <c r="AD93" s="2">
        <v>6</v>
      </c>
      <c r="AE93" s="2">
        <v>15</v>
      </c>
      <c r="AF93" s="2">
        <v>0</v>
      </c>
      <c r="AG93" s="2">
        <v>9</v>
      </c>
      <c r="AH93" s="2">
        <v>6</v>
      </c>
      <c r="AI93" s="2">
        <v>28</v>
      </c>
      <c r="AJ93" s="2">
        <v>7</v>
      </c>
      <c r="AQ93" s="4">
        <v>0.57691825374487904</v>
      </c>
      <c r="AR93" s="4">
        <v>0.79684375000000007</v>
      </c>
      <c r="AS93" s="4">
        <v>0.68691049793270209</v>
      </c>
      <c r="AT93" s="4">
        <v>0.55927248636078675</v>
      </c>
      <c r="AV93" s="22">
        <f>(P93*E93*AL93)+(F93*Q93*AM93)+(G93*R93*AN93)+(H93*S93*AO93)+(I93*T93*AP93)</f>
        <v>0</v>
      </c>
      <c r="AW93" s="22">
        <f>(J93*AQ93*AC93)+(K93*AR93*AD93)+(L93*AS93*AE93)+(M93*AT93*AF93)</f>
        <v>52.809755953640476</v>
      </c>
      <c r="AX93" s="15">
        <f>AW93+AV93</f>
        <v>52.809755953640476</v>
      </c>
    </row>
    <row r="94" spans="1:50" s="5" customFormat="1" x14ac:dyDescent="0.25">
      <c r="A94" s="5" t="s">
        <v>54</v>
      </c>
      <c r="B94" s="5">
        <v>2011</v>
      </c>
      <c r="C94" s="5" t="s">
        <v>59</v>
      </c>
      <c r="D94" s="5" t="s">
        <v>61</v>
      </c>
      <c r="E94" s="6" t="e">
        <f t="shared" ref="E94:P94" si="101">AVERAGE(E90:E93)</f>
        <v>#DIV/0!</v>
      </c>
      <c r="F94" s="6" t="e">
        <f t="shared" si="101"/>
        <v>#DIV/0!</v>
      </c>
      <c r="G94" s="6" t="e">
        <f t="shared" si="101"/>
        <v>#DIV/0!</v>
      </c>
      <c r="H94" s="6" t="e">
        <f t="shared" si="101"/>
        <v>#DIV/0!</v>
      </c>
      <c r="I94" s="6" t="e">
        <f t="shared" si="101"/>
        <v>#DIV/0!</v>
      </c>
      <c r="J94" s="6">
        <f t="shared" si="101"/>
        <v>5.2732730448422309</v>
      </c>
      <c r="K94" s="6">
        <f t="shared" si="101"/>
        <v>2.0872014931452685</v>
      </c>
      <c r="L94" s="6">
        <f t="shared" si="101"/>
        <v>0.84093515617195713</v>
      </c>
      <c r="M94" s="6">
        <f t="shared" si="101"/>
        <v>0.34622751272132157</v>
      </c>
      <c r="N94" s="6" t="e">
        <f t="shared" si="101"/>
        <v>#DIV/0!</v>
      </c>
      <c r="O94" s="6">
        <f t="shared" si="101"/>
        <v>0</v>
      </c>
      <c r="P94" s="6">
        <f t="shared" si="101"/>
        <v>0</v>
      </c>
      <c r="Q94" s="6" t="e">
        <f t="shared" ref="Q94:AU94" si="102">AVERAGE(Q90:Q93)</f>
        <v>#DIV/0!</v>
      </c>
      <c r="R94" s="6" t="e">
        <f t="shared" si="102"/>
        <v>#DIV/0!</v>
      </c>
      <c r="S94" s="6" t="e">
        <f t="shared" si="102"/>
        <v>#DIV/0!</v>
      </c>
      <c r="T94" s="6" t="e">
        <f t="shared" si="102"/>
        <v>#DIV/0!</v>
      </c>
      <c r="U94" s="6">
        <f t="shared" si="102"/>
        <v>9.75</v>
      </c>
      <c r="V94" s="6">
        <f t="shared" si="102"/>
        <v>13.5</v>
      </c>
      <c r="W94" s="6">
        <f t="shared" si="102"/>
        <v>27.25</v>
      </c>
      <c r="X94" s="6">
        <f t="shared" si="102"/>
        <v>41.25</v>
      </c>
      <c r="Y94" s="6">
        <f t="shared" si="102"/>
        <v>0</v>
      </c>
      <c r="Z94" s="6">
        <f t="shared" si="102"/>
        <v>91.75</v>
      </c>
      <c r="AA94" s="6">
        <f t="shared" si="102"/>
        <v>9.75</v>
      </c>
      <c r="AB94" s="6">
        <f t="shared" si="102"/>
        <v>0.25</v>
      </c>
      <c r="AC94" s="6">
        <f t="shared" si="102"/>
        <v>9.75</v>
      </c>
      <c r="AD94" s="6">
        <f t="shared" si="102"/>
        <v>11.75</v>
      </c>
      <c r="AE94" s="6">
        <f t="shared" si="102"/>
        <v>8.5</v>
      </c>
      <c r="AF94" s="6">
        <f t="shared" si="102"/>
        <v>0</v>
      </c>
      <c r="AG94" s="6">
        <f t="shared" si="102"/>
        <v>9.75</v>
      </c>
      <c r="AH94" s="6">
        <f t="shared" si="102"/>
        <v>13.5</v>
      </c>
      <c r="AI94" s="6">
        <f t="shared" si="102"/>
        <v>23.75</v>
      </c>
      <c r="AJ94" s="6">
        <f t="shared" si="102"/>
        <v>3</v>
      </c>
      <c r="AK94" s="6" t="e">
        <f t="shared" si="102"/>
        <v>#DIV/0!</v>
      </c>
      <c r="AL94" s="7" t="e">
        <f t="shared" si="102"/>
        <v>#DIV/0!</v>
      </c>
      <c r="AM94" s="7" t="e">
        <f t="shared" si="102"/>
        <v>#DIV/0!</v>
      </c>
      <c r="AN94" s="7" t="e">
        <f t="shared" si="102"/>
        <v>#DIV/0!</v>
      </c>
      <c r="AO94" s="7" t="e">
        <f t="shared" si="102"/>
        <v>#DIV/0!</v>
      </c>
      <c r="AP94" s="7" t="e">
        <f t="shared" si="102"/>
        <v>#DIV/0!</v>
      </c>
      <c r="AQ94" s="7">
        <f t="shared" si="102"/>
        <v>0.54935098280006878</v>
      </c>
      <c r="AR94" s="7">
        <f t="shared" si="102"/>
        <v>0.68590943766362877</v>
      </c>
      <c r="AS94" s="7">
        <f t="shared" si="102"/>
        <v>0.69719264586463936</v>
      </c>
      <c r="AT94" s="7">
        <f t="shared" si="102"/>
        <v>0.47367241687757278</v>
      </c>
      <c r="AU94" s="7" t="e">
        <f t="shared" si="102"/>
        <v>#DIV/0!</v>
      </c>
      <c r="AV94" s="22">
        <f t="shared" ref="AV94" si="103">AVERAGE(AV90:AV93)</f>
        <v>0</v>
      </c>
      <c r="AW94" s="22">
        <f t="shared" ref="AW94:AX94" si="104">AVERAGE(AW90:AW93)</f>
        <v>47.535347573645439</v>
      </c>
      <c r="AX94" s="15">
        <f t="shared" si="104"/>
        <v>47.535347573645439</v>
      </c>
    </row>
    <row r="95" spans="1:50" s="5" customFormat="1" x14ac:dyDescent="0.25">
      <c r="A95" s="5" t="s">
        <v>54</v>
      </c>
      <c r="B95" s="5">
        <v>2011</v>
      </c>
      <c r="C95" s="5" t="s">
        <v>59</v>
      </c>
      <c r="D95" s="5" t="s">
        <v>62</v>
      </c>
      <c r="E95" s="6" t="e">
        <f>STDEV(E90:E93)</f>
        <v>#DIV/0!</v>
      </c>
      <c r="F95" s="6" t="e">
        <f t="shared" ref="F95:AX95" si="105">STDEV(F90:F93)</f>
        <v>#DIV/0!</v>
      </c>
      <c r="G95" s="6" t="e">
        <f t="shared" si="105"/>
        <v>#DIV/0!</v>
      </c>
      <c r="H95" s="6" t="e">
        <f t="shared" si="105"/>
        <v>#DIV/0!</v>
      </c>
      <c r="I95" s="6" t="e">
        <f t="shared" si="105"/>
        <v>#DIV/0!</v>
      </c>
      <c r="J95" s="6">
        <f t="shared" si="105"/>
        <v>0.56292103168740071</v>
      </c>
      <c r="K95" s="6">
        <f t="shared" si="105"/>
        <v>1.7240602519163168</v>
      </c>
      <c r="L95" s="6">
        <f t="shared" si="105"/>
        <v>0.40883672267790139</v>
      </c>
      <c r="M95" s="6">
        <f t="shared" si="105"/>
        <v>0.19958220364518772</v>
      </c>
      <c r="N95" s="6" t="e">
        <f t="shared" si="105"/>
        <v>#DIV/0!</v>
      </c>
      <c r="O95" s="6">
        <f t="shared" si="105"/>
        <v>0</v>
      </c>
      <c r="P95" s="6">
        <f t="shared" si="105"/>
        <v>0</v>
      </c>
      <c r="Q95" s="6" t="e">
        <f t="shared" si="105"/>
        <v>#DIV/0!</v>
      </c>
      <c r="R95" s="6" t="e">
        <f t="shared" si="105"/>
        <v>#DIV/0!</v>
      </c>
      <c r="S95" s="6" t="e">
        <f t="shared" si="105"/>
        <v>#DIV/0!</v>
      </c>
      <c r="T95" s="6" t="e">
        <f t="shared" si="105"/>
        <v>#DIV/0!</v>
      </c>
      <c r="U95" s="6">
        <f t="shared" si="105"/>
        <v>0.5</v>
      </c>
      <c r="V95" s="6">
        <f t="shared" si="105"/>
        <v>9.3273790530888157</v>
      </c>
      <c r="W95" s="6">
        <f t="shared" si="105"/>
        <v>1.707825127659933</v>
      </c>
      <c r="X95" s="6">
        <f t="shared" si="105"/>
        <v>8.5780728216385143</v>
      </c>
      <c r="Y95" s="6">
        <f t="shared" si="105"/>
        <v>0</v>
      </c>
      <c r="Z95" s="6">
        <f t="shared" si="105"/>
        <v>15.217862311551295</v>
      </c>
      <c r="AA95" s="6">
        <f t="shared" si="105"/>
        <v>0.5</v>
      </c>
      <c r="AB95" s="6">
        <f t="shared" si="105"/>
        <v>0.5</v>
      </c>
      <c r="AC95" s="6">
        <f t="shared" si="105"/>
        <v>0.5</v>
      </c>
      <c r="AD95" s="6">
        <f t="shared" si="105"/>
        <v>6.0207972893961479</v>
      </c>
      <c r="AE95" s="6">
        <f t="shared" si="105"/>
        <v>6.3508529610858835</v>
      </c>
      <c r="AF95" s="6">
        <f t="shared" si="105"/>
        <v>0</v>
      </c>
      <c r="AG95" s="6">
        <f t="shared" si="105"/>
        <v>0.5</v>
      </c>
      <c r="AH95" s="6">
        <f t="shared" si="105"/>
        <v>9.3273790530888157</v>
      </c>
      <c r="AI95" s="6">
        <f t="shared" si="105"/>
        <v>7.3654599313281173</v>
      </c>
      <c r="AJ95" s="6">
        <f t="shared" si="105"/>
        <v>2.9439202887759488</v>
      </c>
      <c r="AK95" s="6" t="e">
        <f t="shared" si="105"/>
        <v>#DIV/0!</v>
      </c>
      <c r="AL95" s="6" t="e">
        <f t="shared" si="105"/>
        <v>#DIV/0!</v>
      </c>
      <c r="AM95" s="6" t="e">
        <f t="shared" si="105"/>
        <v>#DIV/0!</v>
      </c>
      <c r="AN95" s="6" t="e">
        <f t="shared" si="105"/>
        <v>#DIV/0!</v>
      </c>
      <c r="AO95" s="6" t="e">
        <f t="shared" si="105"/>
        <v>#DIV/0!</v>
      </c>
      <c r="AP95" s="6" t="e">
        <f t="shared" si="105"/>
        <v>#DIV/0!</v>
      </c>
      <c r="AQ95" s="6">
        <f t="shared" si="105"/>
        <v>0.13381536340092234</v>
      </c>
      <c r="AR95" s="6">
        <f t="shared" si="105"/>
        <v>0.12107035164020821</v>
      </c>
      <c r="AS95" s="6">
        <f t="shared" si="105"/>
        <v>0.1322296484769345</v>
      </c>
      <c r="AT95" s="6">
        <f t="shared" si="105"/>
        <v>5.9423278825517352E-2</v>
      </c>
      <c r="AU95" s="6" t="e">
        <f t="shared" si="105"/>
        <v>#DIV/0!</v>
      </c>
      <c r="AV95" s="6">
        <f t="shared" si="105"/>
        <v>0</v>
      </c>
      <c r="AW95" s="6">
        <f t="shared" si="105"/>
        <v>14.03670264893692</v>
      </c>
      <c r="AX95" s="6">
        <f t="shared" si="105"/>
        <v>14.03670264893692</v>
      </c>
    </row>
    <row r="96" spans="1:50" x14ac:dyDescent="0.25">
      <c r="A96" s="11" t="s">
        <v>54</v>
      </c>
      <c r="B96" s="11">
        <v>2011</v>
      </c>
      <c r="C96" s="11" t="s">
        <v>60</v>
      </c>
      <c r="D96" t="s">
        <v>25</v>
      </c>
      <c r="E96" s="2">
        <v>44.459999999999994</v>
      </c>
      <c r="J96" s="2">
        <v>4.6171650671785027</v>
      </c>
      <c r="K96" s="2">
        <v>1.7093400852878464</v>
      </c>
      <c r="L96" s="2">
        <v>1.1935558086560365</v>
      </c>
      <c r="M96" s="2">
        <v>5.1438247707078236E-2</v>
      </c>
      <c r="O96" s="2">
        <f t="shared" ref="O96:O99" si="106">SUM(P96:T96)</f>
        <v>2.5</v>
      </c>
      <c r="P96" s="2">
        <v>2.5</v>
      </c>
      <c r="Q96" s="2">
        <v>0</v>
      </c>
      <c r="R96" s="2">
        <v>0</v>
      </c>
      <c r="U96" s="2">
        <v>13</v>
      </c>
      <c r="V96" s="2">
        <v>20</v>
      </c>
      <c r="W96" s="2">
        <v>20</v>
      </c>
      <c r="X96" s="2">
        <v>41</v>
      </c>
      <c r="Z96" s="2">
        <f t="shared" ref="Z96:Z99" si="107">SUM(U96:Y96)</f>
        <v>94</v>
      </c>
      <c r="AA96" s="2">
        <v>10</v>
      </c>
      <c r="AB96" s="2">
        <v>0</v>
      </c>
      <c r="AC96" s="2">
        <v>13</v>
      </c>
      <c r="AD96" s="2">
        <v>17</v>
      </c>
      <c r="AE96" s="2">
        <v>0</v>
      </c>
      <c r="AF96" s="2">
        <v>0</v>
      </c>
      <c r="AG96" s="2">
        <v>13</v>
      </c>
      <c r="AH96" s="2">
        <v>20</v>
      </c>
      <c r="AI96" s="2">
        <v>17</v>
      </c>
      <c r="AJ96" s="2">
        <v>0</v>
      </c>
      <c r="AL96" s="4">
        <v>0.11964208526804559</v>
      </c>
      <c r="AQ96" s="4">
        <v>0.41462793627269368</v>
      </c>
      <c r="AR96" s="4">
        <v>0.63774199330783943</v>
      </c>
      <c r="AS96" s="4">
        <v>0.65354580573951448</v>
      </c>
      <c r="AT96" s="4">
        <v>0.69912876875477348</v>
      </c>
      <c r="AV96" s="22">
        <f>(P96*E96*AL96)+(F96*Q96*AM96)+(G96*R96*AN96)+(H96*S96*AO96)+(I96*T96*AP96)</f>
        <v>13.298217777543265</v>
      </c>
      <c r="AW96" s="22">
        <f>(J96*AQ96*AC96)+(K96*AR96*AD96)+(L96*AS96*AE96)+(M96*AT96*AF96)</f>
        <v>43.419278307001619</v>
      </c>
      <c r="AX96" s="15">
        <f>AW96+AV96</f>
        <v>56.717496084544884</v>
      </c>
    </row>
    <row r="97" spans="1:50" x14ac:dyDescent="0.25">
      <c r="A97" s="11" t="s">
        <v>54</v>
      </c>
      <c r="B97" s="11">
        <v>2011</v>
      </c>
      <c r="C97" s="11" t="s">
        <v>60</v>
      </c>
      <c r="D97" t="s">
        <v>26</v>
      </c>
      <c r="E97" s="2">
        <v>44.957500000000003</v>
      </c>
      <c r="J97" s="2">
        <v>6.3375000000000004</v>
      </c>
      <c r="K97" s="2">
        <v>1.9931659469463294</v>
      </c>
      <c r="L97" s="2">
        <v>0</v>
      </c>
      <c r="O97" s="2">
        <f t="shared" si="106"/>
        <v>2</v>
      </c>
      <c r="P97" s="2">
        <v>2</v>
      </c>
      <c r="Q97" s="2">
        <v>0</v>
      </c>
      <c r="R97" s="2">
        <v>0</v>
      </c>
      <c r="U97" s="2">
        <v>13</v>
      </c>
      <c r="V97" s="2">
        <v>25</v>
      </c>
      <c r="W97" s="2">
        <v>25</v>
      </c>
      <c r="X97" s="2">
        <v>0</v>
      </c>
      <c r="Z97" s="2">
        <f t="shared" si="107"/>
        <v>63</v>
      </c>
      <c r="AA97" s="2">
        <v>10</v>
      </c>
      <c r="AB97" s="2">
        <v>0</v>
      </c>
      <c r="AC97" s="2">
        <v>13</v>
      </c>
      <c r="AD97" s="2">
        <v>17</v>
      </c>
      <c r="AE97" s="2">
        <v>0</v>
      </c>
      <c r="AF97" s="2">
        <v>0</v>
      </c>
      <c r="AG97" s="2">
        <v>13</v>
      </c>
      <c r="AH97" s="2">
        <v>25</v>
      </c>
      <c r="AI97" s="2">
        <v>12</v>
      </c>
      <c r="AJ97" s="2">
        <v>0</v>
      </c>
      <c r="AL97" s="4">
        <v>0.22200498277559055</v>
      </c>
      <c r="AQ97" s="4">
        <v>0.42068539531478771</v>
      </c>
      <c r="AR97" s="4">
        <v>0.52651802195666952</v>
      </c>
      <c r="AS97" s="4">
        <v>0.38863739591218782</v>
      </c>
      <c r="AV97" s="22">
        <f>(P97*E97*AL97)+(F97*Q97*AM97)+(G97*R97*AN97)+(H97*S97*AO97)+(I97*T97*AP97)</f>
        <v>19.961578026267226</v>
      </c>
      <c r="AW97" s="22">
        <f>(J97*AQ97*AC97)+(K97*AR97*AD97)+(L97*AS97*AE97)+(M97*AT97*AF97)</f>
        <v>52.499660467395827</v>
      </c>
      <c r="AX97" s="15">
        <f>AW97+AV97</f>
        <v>72.461238493663046</v>
      </c>
    </row>
    <row r="98" spans="1:50" x14ac:dyDescent="0.25">
      <c r="A98" s="11" t="s">
        <v>54</v>
      </c>
      <c r="B98" s="11">
        <v>2011</v>
      </c>
      <c r="C98" s="11" t="s">
        <v>60</v>
      </c>
      <c r="D98" t="s">
        <v>27</v>
      </c>
      <c r="E98" s="2">
        <v>43.265000000000001</v>
      </c>
      <c r="J98" s="2">
        <v>4.9595000000000002</v>
      </c>
      <c r="K98" s="2">
        <v>1.518</v>
      </c>
      <c r="L98" s="2">
        <v>0.17481759656652435</v>
      </c>
      <c r="O98" s="2">
        <f t="shared" si="106"/>
        <v>1.5</v>
      </c>
      <c r="P98" s="2">
        <v>1.5</v>
      </c>
      <c r="Q98" s="2">
        <v>0</v>
      </c>
      <c r="R98" s="2">
        <v>0</v>
      </c>
      <c r="U98" s="2">
        <v>17</v>
      </c>
      <c r="V98" s="2">
        <v>28</v>
      </c>
      <c r="W98" s="2">
        <v>33</v>
      </c>
      <c r="X98" s="2">
        <v>0</v>
      </c>
      <c r="Z98" s="2">
        <f t="shared" si="107"/>
        <v>78</v>
      </c>
      <c r="AA98" s="2">
        <v>10</v>
      </c>
      <c r="AB98" s="2">
        <v>0</v>
      </c>
      <c r="AC98" s="2">
        <v>17</v>
      </c>
      <c r="AD98" s="2">
        <v>13</v>
      </c>
      <c r="AE98" s="2">
        <v>0</v>
      </c>
      <c r="AF98" s="2">
        <v>0</v>
      </c>
      <c r="AG98" s="2">
        <v>17</v>
      </c>
      <c r="AH98" s="2">
        <v>28</v>
      </c>
      <c r="AI98" s="2">
        <v>5</v>
      </c>
      <c r="AJ98" s="2">
        <v>0</v>
      </c>
      <c r="AL98" s="4">
        <v>0.2175739313244569</v>
      </c>
      <c r="AQ98" s="4">
        <v>0.46304237019421324</v>
      </c>
      <c r="AR98" s="4">
        <v>0.81020128307939054</v>
      </c>
      <c r="AS98" s="4">
        <v>0.48703942171904541</v>
      </c>
      <c r="AV98" s="22">
        <f>(P98*E98*AL98)+(F98*Q98*AM98)+(G98*R98*AN98)+(H98*S98*AO98)+(I98*T98*AP98)</f>
        <v>14.120004208128943</v>
      </c>
      <c r="AW98" s="22">
        <f>(J98*AQ98*AC98)+(K98*AR98*AD98)+(L98*AS98*AE98)+(M98*AT98*AF98)</f>
        <v>55.0283089149181</v>
      </c>
      <c r="AX98" s="15">
        <f>AW98+AV98</f>
        <v>69.148313123047046</v>
      </c>
    </row>
    <row r="99" spans="1:50" x14ac:dyDescent="0.25">
      <c r="A99" s="11" t="s">
        <v>54</v>
      </c>
      <c r="B99" s="11">
        <v>2011</v>
      </c>
      <c r="C99" s="11" t="s">
        <v>60</v>
      </c>
      <c r="D99" t="s">
        <v>28</v>
      </c>
      <c r="E99" s="2">
        <v>41.797499999999999</v>
      </c>
      <c r="J99" s="2">
        <v>4.7572072599531614</v>
      </c>
      <c r="K99" s="2">
        <v>2.3935</v>
      </c>
      <c r="L99" s="2">
        <v>1.5905</v>
      </c>
      <c r="O99" s="2">
        <f t="shared" si="106"/>
        <v>2</v>
      </c>
      <c r="P99" s="2">
        <v>2</v>
      </c>
      <c r="Q99" s="2">
        <v>0</v>
      </c>
      <c r="R99" s="2">
        <v>0</v>
      </c>
      <c r="U99" s="2">
        <v>16</v>
      </c>
      <c r="V99" s="2">
        <v>27</v>
      </c>
      <c r="W99" s="2">
        <v>40</v>
      </c>
      <c r="X99" s="2">
        <v>0</v>
      </c>
      <c r="Z99" s="2">
        <f t="shared" si="107"/>
        <v>83</v>
      </c>
      <c r="AA99" s="2">
        <v>10</v>
      </c>
      <c r="AB99" s="2">
        <v>0</v>
      </c>
      <c r="AC99" s="2">
        <v>16</v>
      </c>
      <c r="AD99" s="2">
        <v>14</v>
      </c>
      <c r="AE99" s="2">
        <v>0</v>
      </c>
      <c r="AF99" s="2">
        <v>0</v>
      </c>
      <c r="AG99" s="2">
        <v>16</v>
      </c>
      <c r="AH99" s="2">
        <v>27</v>
      </c>
      <c r="AI99" s="2">
        <v>7</v>
      </c>
      <c r="AJ99" s="2">
        <v>0</v>
      </c>
      <c r="AL99" s="4">
        <v>0.17048704576043069</v>
      </c>
      <c r="AQ99" s="4">
        <v>0.43219699982012189</v>
      </c>
      <c r="AR99" s="4">
        <v>0.6919151061173533</v>
      </c>
      <c r="AS99" s="4">
        <v>0.76630170938804254</v>
      </c>
      <c r="AV99" s="22">
        <f>(P99*E99*AL99)+(F99*Q99*AM99)+(G99*R99*AN99)+(H99*S99*AO99)+(I99*T99*AP99)</f>
        <v>14.251864590343203</v>
      </c>
      <c r="AW99" s="22">
        <f>(J99*AQ99*AC99)+(K99*AR99*AD99)+(L99*AS99*AE99)+(M99*AT99*AF99)</f>
        <v>56.082194575274535</v>
      </c>
      <c r="AX99" s="15">
        <f>AW99+AV99</f>
        <v>70.334059165617731</v>
      </c>
    </row>
    <row r="100" spans="1:50" s="8" customFormat="1" x14ac:dyDescent="0.25">
      <c r="A100" s="8" t="s">
        <v>54</v>
      </c>
      <c r="B100" s="8">
        <v>2011</v>
      </c>
      <c r="C100" s="8" t="s">
        <v>60</v>
      </c>
      <c r="D100" s="8" t="s">
        <v>61</v>
      </c>
      <c r="E100" s="9">
        <f t="shared" ref="E100:P100" si="108">AVERAGE(E96:E99)</f>
        <v>43.620000000000005</v>
      </c>
      <c r="F100" s="9" t="e">
        <f t="shared" si="108"/>
        <v>#DIV/0!</v>
      </c>
      <c r="G100" s="9" t="e">
        <f t="shared" si="108"/>
        <v>#DIV/0!</v>
      </c>
      <c r="H100" s="9" t="e">
        <f t="shared" si="108"/>
        <v>#DIV/0!</v>
      </c>
      <c r="I100" s="9" t="e">
        <f t="shared" si="108"/>
        <v>#DIV/0!</v>
      </c>
      <c r="J100" s="9">
        <f t="shared" si="108"/>
        <v>5.167843081782916</v>
      </c>
      <c r="K100" s="9">
        <f t="shared" si="108"/>
        <v>1.903501508058544</v>
      </c>
      <c r="L100" s="9">
        <f t="shared" si="108"/>
        <v>0.73971835130564023</v>
      </c>
      <c r="M100" s="9">
        <f t="shared" si="108"/>
        <v>5.1438247707078236E-2</v>
      </c>
      <c r="N100" s="9" t="e">
        <f t="shared" si="108"/>
        <v>#DIV/0!</v>
      </c>
      <c r="O100" s="9">
        <f t="shared" si="108"/>
        <v>2</v>
      </c>
      <c r="P100" s="9">
        <f t="shared" si="108"/>
        <v>2</v>
      </c>
      <c r="Q100" s="9">
        <f t="shared" ref="Q100:AU100" si="109">AVERAGE(Q96:Q99)</f>
        <v>0</v>
      </c>
      <c r="R100" s="9">
        <f t="shared" si="109"/>
        <v>0</v>
      </c>
      <c r="S100" s="9" t="e">
        <f t="shared" si="109"/>
        <v>#DIV/0!</v>
      </c>
      <c r="T100" s="9" t="e">
        <f t="shared" si="109"/>
        <v>#DIV/0!</v>
      </c>
      <c r="U100" s="9">
        <f t="shared" si="109"/>
        <v>14.75</v>
      </c>
      <c r="V100" s="9">
        <f t="shared" si="109"/>
        <v>25</v>
      </c>
      <c r="W100" s="9">
        <f t="shared" si="109"/>
        <v>29.5</v>
      </c>
      <c r="X100" s="9">
        <f t="shared" si="109"/>
        <v>10.25</v>
      </c>
      <c r="Y100" s="9" t="e">
        <f t="shared" si="109"/>
        <v>#DIV/0!</v>
      </c>
      <c r="Z100" s="9">
        <f t="shared" si="109"/>
        <v>79.5</v>
      </c>
      <c r="AA100" s="9">
        <f t="shared" si="109"/>
        <v>10</v>
      </c>
      <c r="AB100" s="9">
        <f t="shared" si="109"/>
        <v>0</v>
      </c>
      <c r="AC100" s="9">
        <f t="shared" si="109"/>
        <v>14.75</v>
      </c>
      <c r="AD100" s="9">
        <f t="shared" si="109"/>
        <v>15.25</v>
      </c>
      <c r="AE100" s="9">
        <f t="shared" si="109"/>
        <v>0</v>
      </c>
      <c r="AF100" s="9">
        <f t="shared" si="109"/>
        <v>0</v>
      </c>
      <c r="AG100" s="9">
        <f t="shared" si="109"/>
        <v>14.75</v>
      </c>
      <c r="AH100" s="9">
        <f t="shared" si="109"/>
        <v>25</v>
      </c>
      <c r="AI100" s="9">
        <f t="shared" si="109"/>
        <v>10.25</v>
      </c>
      <c r="AJ100" s="9">
        <f t="shared" si="109"/>
        <v>0</v>
      </c>
      <c r="AK100" s="9" t="e">
        <f t="shared" si="109"/>
        <v>#DIV/0!</v>
      </c>
      <c r="AL100" s="10">
        <f t="shared" si="109"/>
        <v>0.18242701128213093</v>
      </c>
      <c r="AM100" s="10" t="e">
        <f t="shared" si="109"/>
        <v>#DIV/0!</v>
      </c>
      <c r="AN100" s="10" t="e">
        <f t="shared" si="109"/>
        <v>#DIV/0!</v>
      </c>
      <c r="AO100" s="10" t="e">
        <f t="shared" si="109"/>
        <v>#DIV/0!</v>
      </c>
      <c r="AP100" s="10" t="e">
        <f t="shared" si="109"/>
        <v>#DIV/0!</v>
      </c>
      <c r="AQ100" s="10">
        <f t="shared" si="109"/>
        <v>0.43263817540045413</v>
      </c>
      <c r="AR100" s="10">
        <f t="shared" si="109"/>
        <v>0.66659410111531314</v>
      </c>
      <c r="AS100" s="10">
        <f t="shared" si="109"/>
        <v>0.57388108318969755</v>
      </c>
      <c r="AT100" s="10">
        <f t="shared" si="109"/>
        <v>0.69912876875477348</v>
      </c>
      <c r="AU100" s="10" t="e">
        <f t="shared" si="109"/>
        <v>#DIV/0!</v>
      </c>
      <c r="AV100" s="22">
        <f t="shared" ref="AV100" si="110">AVERAGE(AV96:AV99)</f>
        <v>15.40791615057066</v>
      </c>
      <c r="AW100" s="22">
        <f t="shared" ref="AW100:AX100" si="111">AVERAGE(AW96:AW99)</f>
        <v>51.757360566147518</v>
      </c>
      <c r="AX100" s="15">
        <f t="shared" si="111"/>
        <v>67.165276716718182</v>
      </c>
    </row>
    <row r="101" spans="1:50" s="8" customFormat="1" x14ac:dyDescent="0.25">
      <c r="A101" s="8" t="s">
        <v>54</v>
      </c>
      <c r="B101" s="8">
        <v>2011</v>
      </c>
      <c r="C101" s="8" t="s">
        <v>60</v>
      </c>
      <c r="D101" s="8" t="s">
        <v>62</v>
      </c>
      <c r="E101" s="9">
        <f>STDEV(E96:E99)</f>
        <v>1.4073660386220304</v>
      </c>
      <c r="F101" s="9" t="e">
        <f t="shared" ref="F101:AX101" si="112">STDEV(F96:F99)</f>
        <v>#DIV/0!</v>
      </c>
      <c r="G101" s="9" t="e">
        <f t="shared" si="112"/>
        <v>#DIV/0!</v>
      </c>
      <c r="H101" s="9" t="e">
        <f t="shared" si="112"/>
        <v>#DIV/0!</v>
      </c>
      <c r="I101" s="9" t="e">
        <f t="shared" si="112"/>
        <v>#DIV/0!</v>
      </c>
      <c r="J101" s="9">
        <f t="shared" si="112"/>
        <v>0.79233246388923595</v>
      </c>
      <c r="K101" s="9">
        <f t="shared" si="112"/>
        <v>0.38054710812798431</v>
      </c>
      <c r="L101" s="9">
        <f t="shared" si="112"/>
        <v>0.77375576538778779</v>
      </c>
      <c r="M101" s="9" t="e">
        <f t="shared" si="112"/>
        <v>#DIV/0!</v>
      </c>
      <c r="N101" s="9" t="e">
        <f t="shared" si="112"/>
        <v>#DIV/0!</v>
      </c>
      <c r="O101" s="9">
        <f t="shared" si="112"/>
        <v>0.40824829046386302</v>
      </c>
      <c r="P101" s="9">
        <f t="shared" si="112"/>
        <v>0.40824829046386302</v>
      </c>
      <c r="Q101" s="9">
        <f t="shared" si="112"/>
        <v>0</v>
      </c>
      <c r="R101" s="9">
        <f t="shared" si="112"/>
        <v>0</v>
      </c>
      <c r="S101" s="9" t="e">
        <f t="shared" si="112"/>
        <v>#DIV/0!</v>
      </c>
      <c r="T101" s="9" t="e">
        <f t="shared" si="112"/>
        <v>#DIV/0!</v>
      </c>
      <c r="U101" s="9">
        <f t="shared" si="112"/>
        <v>2.0615528128088303</v>
      </c>
      <c r="V101" s="9">
        <f t="shared" si="112"/>
        <v>3.5590260840104371</v>
      </c>
      <c r="W101" s="9">
        <f t="shared" si="112"/>
        <v>8.8128693776015243</v>
      </c>
      <c r="X101" s="9">
        <f t="shared" si="112"/>
        <v>20.5</v>
      </c>
      <c r="Y101" s="9" t="e">
        <f t="shared" si="112"/>
        <v>#DIV/0!</v>
      </c>
      <c r="Z101" s="9">
        <f t="shared" si="112"/>
        <v>12.871156384205214</v>
      </c>
      <c r="AA101" s="9">
        <f t="shared" si="112"/>
        <v>0</v>
      </c>
      <c r="AB101" s="9">
        <f t="shared" si="112"/>
        <v>0</v>
      </c>
      <c r="AC101" s="9">
        <f t="shared" si="112"/>
        <v>2.0615528128088303</v>
      </c>
      <c r="AD101" s="9">
        <f t="shared" si="112"/>
        <v>2.0615528128088303</v>
      </c>
      <c r="AE101" s="9">
        <f t="shared" si="112"/>
        <v>0</v>
      </c>
      <c r="AF101" s="9">
        <f t="shared" si="112"/>
        <v>0</v>
      </c>
      <c r="AG101" s="9">
        <f t="shared" si="112"/>
        <v>2.0615528128088303</v>
      </c>
      <c r="AH101" s="9">
        <f t="shared" si="112"/>
        <v>3.5590260840104371</v>
      </c>
      <c r="AI101" s="9">
        <f t="shared" si="112"/>
        <v>5.3774219349672263</v>
      </c>
      <c r="AJ101" s="9">
        <f t="shared" si="112"/>
        <v>0</v>
      </c>
      <c r="AK101" s="9" t="e">
        <f t="shared" si="112"/>
        <v>#DIV/0!</v>
      </c>
      <c r="AL101" s="9">
        <f t="shared" si="112"/>
        <v>4.7910442589106969E-2</v>
      </c>
      <c r="AM101" s="9" t="e">
        <f t="shared" si="112"/>
        <v>#DIV/0!</v>
      </c>
      <c r="AN101" s="9" t="e">
        <f t="shared" si="112"/>
        <v>#DIV/0!</v>
      </c>
      <c r="AO101" s="9" t="e">
        <f t="shared" si="112"/>
        <v>#DIV/0!</v>
      </c>
      <c r="AP101" s="9" t="e">
        <f t="shared" si="112"/>
        <v>#DIV/0!</v>
      </c>
      <c r="AQ101" s="9">
        <f t="shared" si="112"/>
        <v>2.1539478190560908E-2</v>
      </c>
      <c r="AR101" s="9">
        <f t="shared" si="112"/>
        <v>0.11792360250513881</v>
      </c>
      <c r="AS101" s="9">
        <f t="shared" si="112"/>
        <v>0.16855153835810749</v>
      </c>
      <c r="AT101" s="9" t="e">
        <f t="shared" si="112"/>
        <v>#DIV/0!</v>
      </c>
      <c r="AU101" s="9" t="e">
        <f t="shared" si="112"/>
        <v>#DIV/0!</v>
      </c>
      <c r="AV101" s="9">
        <f t="shared" si="112"/>
        <v>3.0649543816461171</v>
      </c>
      <c r="AW101" s="9">
        <f t="shared" si="112"/>
        <v>5.7584117373486325</v>
      </c>
      <c r="AX101" s="9">
        <f t="shared" si="112"/>
        <v>7.0987545123107338</v>
      </c>
    </row>
    <row r="102" spans="1:50" x14ac:dyDescent="0.25">
      <c r="A102" s="11" t="s">
        <v>55</v>
      </c>
      <c r="B102" s="11">
        <v>2011</v>
      </c>
      <c r="C102" s="11" t="s">
        <v>59</v>
      </c>
      <c r="D102" t="s">
        <v>19</v>
      </c>
      <c r="E102" s="2">
        <v>37.340000000000003</v>
      </c>
      <c r="J102" s="2">
        <v>7.9392072754831373</v>
      </c>
      <c r="K102" s="2">
        <v>5.038631165509682</v>
      </c>
      <c r="L102" s="2">
        <v>1.3952854677252333</v>
      </c>
      <c r="O102" s="2">
        <f>SUM(P102:T102)</f>
        <v>0.5</v>
      </c>
      <c r="P102" s="2">
        <v>0.5</v>
      </c>
      <c r="U102" s="2">
        <v>17</v>
      </c>
      <c r="V102" s="2">
        <v>24</v>
      </c>
      <c r="W102" s="2">
        <v>24</v>
      </c>
      <c r="X102" s="2">
        <v>0</v>
      </c>
      <c r="Y102" s="2">
        <v>0</v>
      </c>
      <c r="Z102" s="2">
        <f>SUM(U102:Y102)</f>
        <v>65</v>
      </c>
      <c r="AA102" s="2">
        <v>10</v>
      </c>
      <c r="AB102" s="2">
        <v>0</v>
      </c>
      <c r="AC102" s="2">
        <v>17</v>
      </c>
      <c r="AD102" s="2">
        <v>13</v>
      </c>
      <c r="AE102" s="2">
        <v>0</v>
      </c>
      <c r="AF102" s="2">
        <v>0</v>
      </c>
      <c r="AG102" s="2">
        <v>17</v>
      </c>
      <c r="AH102" s="2">
        <v>24</v>
      </c>
      <c r="AI102" s="2">
        <v>9</v>
      </c>
      <c r="AL102" s="4">
        <v>4.1880341880341882E-3</v>
      </c>
      <c r="AQ102" s="4">
        <v>0.67608801308738642</v>
      </c>
      <c r="AR102" s="4">
        <v>0.28360421247206552</v>
      </c>
      <c r="AS102" s="4">
        <v>0.14337960889685028</v>
      </c>
      <c r="AV102" s="22">
        <f>(P102*E102*AL102)+(F102*Q102*AM102)+(G102*R102*AN102)+(H102*S102*AO102)+(I102*T102*AP102)</f>
        <v>7.8190598290598295E-2</v>
      </c>
      <c r="AW102" s="22">
        <f>(J102*AQ102*AC102)+(K102*AR102*AD102)+(L102*AS102*AE102)+(M102*AT102*AF102)</f>
        <v>109.82595013750591</v>
      </c>
      <c r="AX102" s="15">
        <f>AW102+AV102</f>
        <v>109.90414073579652</v>
      </c>
    </row>
    <row r="103" spans="1:50" x14ac:dyDescent="0.25">
      <c r="A103" s="11" t="s">
        <v>55</v>
      </c>
      <c r="B103" s="11">
        <v>2011</v>
      </c>
      <c r="C103" s="11" t="s">
        <v>59</v>
      </c>
      <c r="D103" t="s">
        <v>20</v>
      </c>
      <c r="E103" s="2">
        <v>39.435000000000002</v>
      </c>
      <c r="J103" s="2">
        <v>9.5052128867126662</v>
      </c>
      <c r="K103" s="2">
        <v>5.5440716134598791</v>
      </c>
      <c r="L103" s="2">
        <v>1.1325066258919469</v>
      </c>
      <c r="O103" s="2">
        <f t="shared" ref="O103:O106" si="113">SUM(P103:T103)</f>
        <v>0.5</v>
      </c>
      <c r="P103" s="2">
        <v>0.5</v>
      </c>
      <c r="U103" s="2">
        <v>19</v>
      </c>
      <c r="V103" s="2">
        <v>15</v>
      </c>
      <c r="W103" s="2">
        <v>26</v>
      </c>
      <c r="X103" s="2">
        <v>0</v>
      </c>
      <c r="Y103" s="2">
        <v>0</v>
      </c>
      <c r="Z103" s="2">
        <f t="shared" ref="Z103:Z106" si="114">SUM(U103:Y103)</f>
        <v>60</v>
      </c>
      <c r="AA103" s="2">
        <v>10</v>
      </c>
      <c r="AB103" s="2">
        <v>0</v>
      </c>
      <c r="AC103" s="2">
        <v>19</v>
      </c>
      <c r="AD103" s="2">
        <v>11</v>
      </c>
      <c r="AE103" s="2">
        <v>0</v>
      </c>
      <c r="AF103" s="2">
        <v>0</v>
      </c>
      <c r="AG103" s="2">
        <v>19</v>
      </c>
      <c r="AH103" s="2">
        <v>15</v>
      </c>
      <c r="AI103" s="2">
        <v>16</v>
      </c>
      <c r="AL103" s="4">
        <v>5.2350427350427347E-3</v>
      </c>
      <c r="AQ103" s="4">
        <v>0.55555395812245689</v>
      </c>
      <c r="AR103" s="4">
        <v>0.13030729906388039</v>
      </c>
      <c r="AS103" s="4">
        <v>0.30106309261063102</v>
      </c>
      <c r="AV103" s="22">
        <f>(P103*E103*AL103)+(F103*Q103*AM103)+(G103*R103*AN103)+(H103*S103*AO103)+(I103*T103*AP103)</f>
        <v>0.10322195512820513</v>
      </c>
      <c r="AW103" s="22">
        <f>(J103*AQ103*AC103)+(K103*AR103*AD103)+(L103*AS103*AE103)+(M103*AT103*AF103)</f>
        <v>108.27927717361986</v>
      </c>
      <c r="AX103" s="15">
        <f>AW103+AV103</f>
        <v>108.38249912874807</v>
      </c>
    </row>
    <row r="104" spans="1:50" x14ac:dyDescent="0.25">
      <c r="A104" s="11" t="s">
        <v>55</v>
      </c>
      <c r="B104" s="11">
        <v>2011</v>
      </c>
      <c r="C104" s="11" t="s">
        <v>59</v>
      </c>
      <c r="D104" t="s">
        <v>21</v>
      </c>
      <c r="E104" s="2">
        <v>39.015000000000001</v>
      </c>
      <c r="J104" s="2">
        <v>10.381152893492457</v>
      </c>
      <c r="K104" s="2">
        <v>4.2581901944209637</v>
      </c>
      <c r="L104" s="2">
        <v>0.73830050188205976</v>
      </c>
      <c r="O104" s="2">
        <f t="shared" si="113"/>
        <v>0.5</v>
      </c>
      <c r="P104" s="2">
        <v>0.5</v>
      </c>
      <c r="U104" s="2">
        <v>15</v>
      </c>
      <c r="V104" s="2">
        <v>30</v>
      </c>
      <c r="W104" s="2">
        <v>22</v>
      </c>
      <c r="X104" s="2">
        <v>0</v>
      </c>
      <c r="Y104" s="2">
        <v>0</v>
      </c>
      <c r="Z104" s="2">
        <f t="shared" si="114"/>
        <v>67</v>
      </c>
      <c r="AA104" s="2">
        <v>10</v>
      </c>
      <c r="AB104" s="2">
        <v>0</v>
      </c>
      <c r="AC104" s="2">
        <v>15</v>
      </c>
      <c r="AD104" s="2">
        <v>15</v>
      </c>
      <c r="AE104" s="2">
        <v>0</v>
      </c>
      <c r="AF104" s="2">
        <v>0</v>
      </c>
      <c r="AG104" s="2">
        <v>15</v>
      </c>
      <c r="AH104" s="2">
        <v>30</v>
      </c>
      <c r="AI104" s="2">
        <v>5</v>
      </c>
      <c r="AL104" s="4">
        <v>7.478632478632479E-3</v>
      </c>
      <c r="AQ104" s="4">
        <v>0.44509627879503838</v>
      </c>
      <c r="AR104" s="4">
        <v>0.48475263855480838</v>
      </c>
      <c r="AS104" s="4">
        <v>6.4652534562212108E-2</v>
      </c>
      <c r="AV104" s="22">
        <f>(P104*E104*AL104)+(F104*Q104*AM104)+(G104*R104*AN104)+(H104*S104*AO104)+(I104*T104*AP104)</f>
        <v>0.1458894230769231</v>
      </c>
      <c r="AW104" s="22">
        <f>(J104*AQ104*AC104)+(K104*AR104*AD104)+(L104*AS104*AE104)+(M104*AT104*AF104)</f>
        <v>100.27172182064419</v>
      </c>
      <c r="AX104" s="15">
        <f>AW104+AV104</f>
        <v>100.41761124372111</v>
      </c>
    </row>
    <row r="105" spans="1:50" x14ac:dyDescent="0.25">
      <c r="A105" s="11" t="s">
        <v>55</v>
      </c>
      <c r="B105" s="11">
        <v>2011</v>
      </c>
      <c r="C105" s="11" t="s">
        <v>59</v>
      </c>
      <c r="D105" t="s">
        <v>22</v>
      </c>
      <c r="E105" s="2">
        <v>38.1</v>
      </c>
      <c r="J105" s="2">
        <v>7.3888141426783474</v>
      </c>
      <c r="K105" s="2">
        <v>1.1142011056042702</v>
      </c>
      <c r="L105" s="2">
        <v>1.8753471608296501</v>
      </c>
      <c r="O105" s="2">
        <f t="shared" si="113"/>
        <v>0.5</v>
      </c>
      <c r="P105" s="2">
        <v>0.5</v>
      </c>
      <c r="U105" s="2">
        <v>12</v>
      </c>
      <c r="V105" s="2">
        <v>28</v>
      </c>
      <c r="W105" s="2">
        <v>21</v>
      </c>
      <c r="X105" s="2">
        <v>0</v>
      </c>
      <c r="Y105" s="2">
        <v>0</v>
      </c>
      <c r="Z105" s="2">
        <f t="shared" si="114"/>
        <v>61</v>
      </c>
      <c r="AA105" s="2">
        <v>10</v>
      </c>
      <c r="AB105" s="2">
        <v>0</v>
      </c>
      <c r="AC105" s="2">
        <v>12</v>
      </c>
      <c r="AD105" s="2">
        <v>18</v>
      </c>
      <c r="AE105" s="2">
        <v>0</v>
      </c>
      <c r="AF105" s="2">
        <v>0</v>
      </c>
      <c r="AG105" s="2">
        <v>12</v>
      </c>
      <c r="AH105" s="2">
        <v>28</v>
      </c>
      <c r="AI105" s="2">
        <v>10</v>
      </c>
      <c r="AL105" s="4">
        <v>6.1324786324786322E-3</v>
      </c>
      <c r="AQ105" s="4">
        <v>0.6113570220231197</v>
      </c>
      <c r="AR105" s="4">
        <v>0.48905519237649187</v>
      </c>
      <c r="AS105" s="4">
        <v>0.15978250830162968</v>
      </c>
      <c r="AV105" s="22">
        <f>(P105*E105*AL105)+(F105*Q105*AM105)+(G105*R105*AN105)+(H105*S105*AO105)+(I105*T105*AP105)</f>
        <v>0.11682371794871795</v>
      </c>
      <c r="AW105" s="22">
        <f>(J105*AQ105*AC105)+(K105*AR105*AD105)+(L105*AS105*AE105)+(M105*AT105*AF105)</f>
        <v>64.014745975454858</v>
      </c>
      <c r="AX105" s="15">
        <f>AW105+AV105</f>
        <v>64.131569693403577</v>
      </c>
    </row>
    <row r="106" spans="1:50" x14ac:dyDescent="0.25">
      <c r="A106" s="11" t="s">
        <v>55</v>
      </c>
      <c r="B106" s="11">
        <v>2011</v>
      </c>
      <c r="C106" s="11" t="s">
        <v>59</v>
      </c>
      <c r="D106" t="s">
        <v>23</v>
      </c>
      <c r="E106" s="2">
        <v>43.44</v>
      </c>
      <c r="J106" s="2">
        <v>11.073853320592452</v>
      </c>
      <c r="K106" s="2">
        <v>4.2671082337317392</v>
      </c>
      <c r="L106" s="2">
        <v>2.0347185912631232</v>
      </c>
      <c r="O106" s="2">
        <f t="shared" si="113"/>
        <v>0.5</v>
      </c>
      <c r="P106" s="2">
        <v>0.5</v>
      </c>
      <c r="U106" s="2">
        <v>19</v>
      </c>
      <c r="V106" s="2">
        <v>20</v>
      </c>
      <c r="W106" s="2">
        <v>20</v>
      </c>
      <c r="X106" s="2">
        <v>0</v>
      </c>
      <c r="Y106" s="2">
        <v>0</v>
      </c>
      <c r="Z106" s="2">
        <f t="shared" si="114"/>
        <v>59</v>
      </c>
      <c r="AA106" s="2">
        <v>10</v>
      </c>
      <c r="AB106" s="2">
        <v>0</v>
      </c>
      <c r="AC106" s="2">
        <v>19</v>
      </c>
      <c r="AD106" s="2">
        <v>11</v>
      </c>
      <c r="AE106" s="2">
        <v>0</v>
      </c>
      <c r="AF106" s="2">
        <v>0</v>
      </c>
      <c r="AG106" s="2">
        <v>19</v>
      </c>
      <c r="AH106" s="2">
        <v>20</v>
      </c>
      <c r="AI106" s="2">
        <v>11</v>
      </c>
      <c r="AL106" s="4">
        <v>3.7393162393162395E-3</v>
      </c>
      <c r="AQ106" s="4">
        <v>0.44890607051014658</v>
      </c>
      <c r="AR106" s="4">
        <v>0.36242025947030782</v>
      </c>
      <c r="AS106" s="4">
        <v>0.28989860848891685</v>
      </c>
      <c r="AV106" s="22">
        <f>(P106*E106*AL106)+(F106*Q106*AM106)+(G106*R106*AN106)+(H106*S106*AO106)+(I106*T106*AP106)</f>
        <v>8.1217948717948713E-2</v>
      </c>
      <c r="AW106" s="22">
        <f>(J106*AQ106*AC106)+(K106*AR106*AD106)+(L106*AS106*AE106)+(M106*AT106*AF106)</f>
        <v>111.46263081733142</v>
      </c>
      <c r="AX106" s="15">
        <f>AW106+AV106</f>
        <v>111.54384876604936</v>
      </c>
    </row>
    <row r="107" spans="1:50" s="5" customFormat="1" x14ac:dyDescent="0.25">
      <c r="A107" s="5" t="s">
        <v>55</v>
      </c>
      <c r="B107" s="5">
        <v>2011</v>
      </c>
      <c r="C107" s="5" t="s">
        <v>59</v>
      </c>
      <c r="D107" s="5" t="s">
        <v>61</v>
      </c>
      <c r="E107" s="6">
        <f t="shared" ref="E107:P107" si="115">AVERAGE(E102:E106)</f>
        <v>39.466000000000001</v>
      </c>
      <c r="F107" s="6" t="e">
        <f t="shared" si="115"/>
        <v>#DIV/0!</v>
      </c>
      <c r="G107" s="6" t="e">
        <f t="shared" si="115"/>
        <v>#DIV/0!</v>
      </c>
      <c r="H107" s="6" t="e">
        <f t="shared" si="115"/>
        <v>#DIV/0!</v>
      </c>
      <c r="I107" s="6" t="e">
        <f t="shared" si="115"/>
        <v>#DIV/0!</v>
      </c>
      <c r="J107" s="6">
        <f t="shared" si="115"/>
        <v>9.2576481037918121</v>
      </c>
      <c r="K107" s="6">
        <f t="shared" si="115"/>
        <v>4.0444404625453068</v>
      </c>
      <c r="L107" s="6">
        <f t="shared" si="115"/>
        <v>1.4352316695184026</v>
      </c>
      <c r="M107" s="6" t="e">
        <f t="shared" si="115"/>
        <v>#DIV/0!</v>
      </c>
      <c r="N107" s="6" t="e">
        <f t="shared" si="115"/>
        <v>#DIV/0!</v>
      </c>
      <c r="O107" s="6">
        <f t="shared" si="115"/>
        <v>0.5</v>
      </c>
      <c r="P107" s="6">
        <f t="shared" si="115"/>
        <v>0.5</v>
      </c>
      <c r="Q107" s="6" t="e">
        <f t="shared" ref="Q107:AU107" si="116">AVERAGE(Q102:Q106)</f>
        <v>#DIV/0!</v>
      </c>
      <c r="R107" s="6" t="e">
        <f t="shared" si="116"/>
        <v>#DIV/0!</v>
      </c>
      <c r="S107" s="6" t="e">
        <f t="shared" si="116"/>
        <v>#DIV/0!</v>
      </c>
      <c r="T107" s="6" t="e">
        <f t="shared" si="116"/>
        <v>#DIV/0!</v>
      </c>
      <c r="U107" s="6">
        <f t="shared" si="116"/>
        <v>16.399999999999999</v>
      </c>
      <c r="V107" s="6">
        <f t="shared" si="116"/>
        <v>23.4</v>
      </c>
      <c r="W107" s="6">
        <f t="shared" si="116"/>
        <v>22.6</v>
      </c>
      <c r="X107" s="6">
        <f t="shared" si="116"/>
        <v>0</v>
      </c>
      <c r="Y107" s="6">
        <f t="shared" si="116"/>
        <v>0</v>
      </c>
      <c r="Z107" s="6">
        <f t="shared" si="116"/>
        <v>62.4</v>
      </c>
      <c r="AA107" s="6">
        <f t="shared" si="116"/>
        <v>10</v>
      </c>
      <c r="AB107" s="6">
        <f t="shared" si="116"/>
        <v>0</v>
      </c>
      <c r="AC107" s="6">
        <f t="shared" si="116"/>
        <v>16.399999999999999</v>
      </c>
      <c r="AD107" s="6">
        <f t="shared" si="116"/>
        <v>13.6</v>
      </c>
      <c r="AE107" s="6">
        <f t="shared" si="116"/>
        <v>0</v>
      </c>
      <c r="AF107" s="6">
        <f t="shared" si="116"/>
        <v>0</v>
      </c>
      <c r="AG107" s="6">
        <f t="shared" si="116"/>
        <v>16.399999999999999</v>
      </c>
      <c r="AH107" s="6">
        <f t="shared" si="116"/>
        <v>23.4</v>
      </c>
      <c r="AI107" s="6">
        <f t="shared" si="116"/>
        <v>10.199999999999999</v>
      </c>
      <c r="AJ107" s="6" t="e">
        <f t="shared" si="116"/>
        <v>#DIV/0!</v>
      </c>
      <c r="AK107" s="6" t="e">
        <f t="shared" si="116"/>
        <v>#DIV/0!</v>
      </c>
      <c r="AL107" s="7">
        <f t="shared" si="116"/>
        <v>5.3547008547008548E-3</v>
      </c>
      <c r="AM107" s="7" t="e">
        <f t="shared" si="116"/>
        <v>#DIV/0!</v>
      </c>
      <c r="AN107" s="7" t="e">
        <f t="shared" si="116"/>
        <v>#DIV/0!</v>
      </c>
      <c r="AO107" s="7" t="e">
        <f t="shared" si="116"/>
        <v>#DIV/0!</v>
      </c>
      <c r="AP107" s="7" t="e">
        <f t="shared" si="116"/>
        <v>#DIV/0!</v>
      </c>
      <c r="AQ107" s="7">
        <f t="shared" si="116"/>
        <v>0.54740026850762957</v>
      </c>
      <c r="AR107" s="7">
        <f t="shared" si="116"/>
        <v>0.35002792038751085</v>
      </c>
      <c r="AS107" s="7">
        <f t="shared" si="116"/>
        <v>0.191755270572048</v>
      </c>
      <c r="AT107" s="7" t="e">
        <f t="shared" si="116"/>
        <v>#DIV/0!</v>
      </c>
      <c r="AU107" s="7" t="e">
        <f t="shared" si="116"/>
        <v>#DIV/0!</v>
      </c>
      <c r="AV107" s="22">
        <f t="shared" ref="AV107" si="117">AVERAGE(AV102:AV106)</f>
        <v>0.10506872863247863</v>
      </c>
      <c r="AW107" s="22">
        <f t="shared" ref="AW107:AX107" si="118">AVERAGE(AW102:AW106)</f>
        <v>98.77086518491123</v>
      </c>
      <c r="AX107" s="15">
        <f t="shared" si="118"/>
        <v>98.875933913543719</v>
      </c>
    </row>
    <row r="108" spans="1:50" s="5" customFormat="1" x14ac:dyDescent="0.25">
      <c r="A108" s="5" t="s">
        <v>55</v>
      </c>
      <c r="B108" s="5">
        <v>2011</v>
      </c>
      <c r="C108" s="5" t="s">
        <v>59</v>
      </c>
      <c r="D108" s="5" t="s">
        <v>62</v>
      </c>
      <c r="E108" s="6">
        <f>STDEV(E102:E106)</f>
        <v>2.3655268969090142</v>
      </c>
      <c r="F108" s="6" t="e">
        <f t="shared" ref="F108:AX108" si="119">STDEV(F102:F106)</f>
        <v>#DIV/0!</v>
      </c>
      <c r="G108" s="6" t="e">
        <f t="shared" si="119"/>
        <v>#DIV/0!</v>
      </c>
      <c r="H108" s="6" t="e">
        <f t="shared" si="119"/>
        <v>#DIV/0!</v>
      </c>
      <c r="I108" s="6" t="e">
        <f t="shared" si="119"/>
        <v>#DIV/0!</v>
      </c>
      <c r="J108" s="6">
        <f t="shared" si="119"/>
        <v>1.5694727869350868</v>
      </c>
      <c r="K108" s="6">
        <f t="shared" si="119"/>
        <v>1.7261866437195046</v>
      </c>
      <c r="L108" s="6">
        <f t="shared" si="119"/>
        <v>0.53198623537982603</v>
      </c>
      <c r="M108" s="6" t="e">
        <f t="shared" si="119"/>
        <v>#DIV/0!</v>
      </c>
      <c r="N108" s="6" t="e">
        <f t="shared" si="119"/>
        <v>#DIV/0!</v>
      </c>
      <c r="O108" s="6">
        <f t="shared" si="119"/>
        <v>0</v>
      </c>
      <c r="P108" s="6">
        <f t="shared" si="119"/>
        <v>0</v>
      </c>
      <c r="Q108" s="6" t="e">
        <f t="shared" si="119"/>
        <v>#DIV/0!</v>
      </c>
      <c r="R108" s="6" t="e">
        <f t="shared" si="119"/>
        <v>#DIV/0!</v>
      </c>
      <c r="S108" s="6" t="e">
        <f t="shared" si="119"/>
        <v>#DIV/0!</v>
      </c>
      <c r="T108" s="6" t="e">
        <f t="shared" si="119"/>
        <v>#DIV/0!</v>
      </c>
      <c r="U108" s="6">
        <f t="shared" si="119"/>
        <v>2.9664793948382671</v>
      </c>
      <c r="V108" s="6">
        <f t="shared" si="119"/>
        <v>6.0663003552412365</v>
      </c>
      <c r="W108" s="6">
        <f t="shared" si="119"/>
        <v>2.4083189157584592</v>
      </c>
      <c r="X108" s="6">
        <f t="shared" si="119"/>
        <v>0</v>
      </c>
      <c r="Y108" s="6">
        <f t="shared" si="119"/>
        <v>0</v>
      </c>
      <c r="Z108" s="6">
        <f t="shared" si="119"/>
        <v>3.4351128074635335</v>
      </c>
      <c r="AA108" s="6">
        <f t="shared" si="119"/>
        <v>0</v>
      </c>
      <c r="AB108" s="6">
        <f t="shared" si="119"/>
        <v>0</v>
      </c>
      <c r="AC108" s="6">
        <f t="shared" si="119"/>
        <v>2.9664793948382671</v>
      </c>
      <c r="AD108" s="6">
        <f t="shared" si="119"/>
        <v>2.9664793948382671</v>
      </c>
      <c r="AE108" s="6">
        <f t="shared" si="119"/>
        <v>0</v>
      </c>
      <c r="AF108" s="6">
        <f t="shared" si="119"/>
        <v>0</v>
      </c>
      <c r="AG108" s="6">
        <f t="shared" si="119"/>
        <v>2.9664793948382671</v>
      </c>
      <c r="AH108" s="6">
        <f t="shared" si="119"/>
        <v>6.0663003552412365</v>
      </c>
      <c r="AI108" s="6">
        <f t="shared" si="119"/>
        <v>3.9623225512317886</v>
      </c>
      <c r="AJ108" s="6" t="e">
        <f t="shared" si="119"/>
        <v>#DIV/0!</v>
      </c>
      <c r="AK108" s="6" t="e">
        <f t="shared" si="119"/>
        <v>#DIV/0!</v>
      </c>
      <c r="AL108" s="6">
        <f t="shared" si="119"/>
        <v>1.5083865922795037E-3</v>
      </c>
      <c r="AM108" s="6" t="e">
        <f t="shared" si="119"/>
        <v>#DIV/0!</v>
      </c>
      <c r="AN108" s="6" t="e">
        <f t="shared" si="119"/>
        <v>#DIV/0!</v>
      </c>
      <c r="AO108" s="6" t="e">
        <f t="shared" si="119"/>
        <v>#DIV/0!</v>
      </c>
      <c r="AP108" s="6" t="e">
        <f t="shared" si="119"/>
        <v>#DIV/0!</v>
      </c>
      <c r="AQ108" s="6">
        <f t="shared" si="119"/>
        <v>0.10109982434441003</v>
      </c>
      <c r="AR108" s="6">
        <f t="shared" si="119"/>
        <v>0.15026822894242925</v>
      </c>
      <c r="AS108" s="6">
        <f t="shared" si="119"/>
        <v>0.10136306330116404</v>
      </c>
      <c r="AT108" s="6" t="e">
        <f t="shared" si="119"/>
        <v>#DIV/0!</v>
      </c>
      <c r="AU108" s="6" t="e">
        <f t="shared" si="119"/>
        <v>#DIV/0!</v>
      </c>
      <c r="AV108" s="6">
        <f t="shared" si="119"/>
        <v>2.7835288009710548E-2</v>
      </c>
      <c r="AW108" s="6">
        <f t="shared" si="119"/>
        <v>19.899410229120839</v>
      </c>
      <c r="AX108" s="6">
        <f t="shared" si="119"/>
        <v>19.887306307465362</v>
      </c>
    </row>
    <row r="109" spans="1:50" x14ac:dyDescent="0.25">
      <c r="A109" s="11" t="s">
        <v>55</v>
      </c>
      <c r="B109" s="11">
        <v>2011</v>
      </c>
      <c r="C109" s="11" t="s">
        <v>60</v>
      </c>
      <c r="D109" t="s">
        <v>25</v>
      </c>
      <c r="E109" s="2">
        <v>43.85</v>
      </c>
      <c r="J109" s="2">
        <v>7.5169536185525798</v>
      </c>
      <c r="K109" s="2">
        <v>3.7547564216120479</v>
      </c>
      <c r="L109" s="2">
        <v>1.0036930860033748</v>
      </c>
      <c r="O109" s="2">
        <f t="shared" ref="O109:O113" si="120">SUM(P109:T109)</f>
        <v>4</v>
      </c>
      <c r="P109" s="2">
        <v>4</v>
      </c>
      <c r="Q109" s="2">
        <v>0</v>
      </c>
      <c r="R109" s="2">
        <v>0</v>
      </c>
      <c r="U109" s="2">
        <v>20</v>
      </c>
      <c r="V109" s="2">
        <v>18</v>
      </c>
      <c r="W109" s="2">
        <v>23</v>
      </c>
      <c r="X109" s="2">
        <v>0</v>
      </c>
      <c r="Z109" s="2">
        <f t="shared" ref="Z109:Z113" si="121">SUM(U109:Y109)</f>
        <v>61</v>
      </c>
      <c r="AA109" s="2">
        <v>10</v>
      </c>
      <c r="AB109" s="2">
        <v>0</v>
      </c>
      <c r="AC109" s="2">
        <v>20</v>
      </c>
      <c r="AD109" s="2">
        <v>10</v>
      </c>
      <c r="AE109" s="2">
        <v>0</v>
      </c>
      <c r="AF109" s="2">
        <v>0</v>
      </c>
      <c r="AG109" s="2">
        <v>20</v>
      </c>
      <c r="AH109" s="2">
        <v>18</v>
      </c>
      <c r="AI109" s="2">
        <v>12</v>
      </c>
      <c r="AL109" s="4">
        <v>5.6233623548922071E-2</v>
      </c>
      <c r="AQ109" s="4">
        <v>0.40339295013115695</v>
      </c>
      <c r="AR109" s="4">
        <v>0.29927982233502542</v>
      </c>
      <c r="AS109" s="4">
        <v>0.19201763906407379</v>
      </c>
      <c r="AV109" s="22">
        <f>(P109*E109*AL109)+(F109*Q109*AM109)+(G109*R109*AN109)+(H109*S109*AO109)+(I109*T109*AP109)</f>
        <v>9.8633775704809317</v>
      </c>
      <c r="AW109" s="22">
        <f>(J109*AQ109*AC109)+(K109*AR109*AD109)+(L109*AS109*AE109)+(M109*AT109*AF109)</f>
        <v>71.88295027145351</v>
      </c>
      <c r="AX109" s="15">
        <f>AW109+AV109</f>
        <v>81.746327841934445</v>
      </c>
    </row>
    <row r="110" spans="1:50" x14ac:dyDescent="0.25">
      <c r="A110" s="11" t="s">
        <v>55</v>
      </c>
      <c r="B110" s="11">
        <v>2011</v>
      </c>
      <c r="C110" s="11" t="s">
        <v>60</v>
      </c>
      <c r="D110" t="s">
        <v>26</v>
      </c>
      <c r="E110" s="2">
        <v>40.125</v>
      </c>
      <c r="J110" s="2">
        <v>8.1859478458049892</v>
      </c>
      <c r="K110" s="2">
        <v>3.1630978428351311</v>
      </c>
      <c r="L110" s="2">
        <v>1.8577593984962413</v>
      </c>
      <c r="O110" s="2">
        <f t="shared" si="120"/>
        <v>2.5</v>
      </c>
      <c r="P110" s="2">
        <v>2.5</v>
      </c>
      <c r="Q110" s="2">
        <v>0</v>
      </c>
      <c r="R110" s="2">
        <v>0</v>
      </c>
      <c r="U110" s="2">
        <v>17</v>
      </c>
      <c r="V110" s="2">
        <v>23</v>
      </c>
      <c r="W110" s="2">
        <v>21</v>
      </c>
      <c r="X110" s="2">
        <v>0</v>
      </c>
      <c r="Z110" s="2">
        <f t="shared" si="121"/>
        <v>61</v>
      </c>
      <c r="AA110" s="2">
        <v>10</v>
      </c>
      <c r="AB110" s="2">
        <v>0</v>
      </c>
      <c r="AC110" s="2">
        <v>17</v>
      </c>
      <c r="AD110" s="2">
        <v>13</v>
      </c>
      <c r="AE110" s="2">
        <v>0</v>
      </c>
      <c r="AF110" s="2">
        <v>0</v>
      </c>
      <c r="AG110" s="2">
        <v>17</v>
      </c>
      <c r="AH110" s="2">
        <v>23</v>
      </c>
      <c r="AI110" s="2">
        <v>10</v>
      </c>
      <c r="AL110" s="4">
        <v>9.5707603074772898E-2</v>
      </c>
      <c r="AQ110" s="4">
        <v>0.35031808866591008</v>
      </c>
      <c r="AR110" s="4">
        <v>0.47788497976383565</v>
      </c>
      <c r="AS110" s="4">
        <v>0.29784868360456268</v>
      </c>
      <c r="AV110" s="22">
        <f>(P110*E110*AL110)+(F110*Q110*AM110)+(G110*R110*AN110)+(H110*S110*AO110)+(I110*T110*AP110)</f>
        <v>9.6006689334381559</v>
      </c>
      <c r="AW110" s="22">
        <f>(J110*AQ110*AC110)+(K110*AR110*AD110)+(L110*AS110*AE110)+(M110*AT110*AF110)</f>
        <v>68.401415587426754</v>
      </c>
      <c r="AX110" s="15">
        <f>AW110+AV110</f>
        <v>78.002084520864912</v>
      </c>
    </row>
    <row r="111" spans="1:50" x14ac:dyDescent="0.25">
      <c r="A111" s="11" t="s">
        <v>55</v>
      </c>
      <c r="B111" s="11">
        <v>2011</v>
      </c>
      <c r="C111" s="11" t="s">
        <v>60</v>
      </c>
      <c r="D111" t="s">
        <v>27</v>
      </c>
      <c r="E111" s="2">
        <v>43.680000000000007</v>
      </c>
      <c r="J111" s="2">
        <v>8.2154347826086962</v>
      </c>
      <c r="K111" s="2">
        <v>1.8971020942408388</v>
      </c>
      <c r="O111" s="2">
        <f t="shared" si="120"/>
        <v>2</v>
      </c>
      <c r="P111" s="2">
        <v>2</v>
      </c>
      <c r="Q111" s="2">
        <v>0</v>
      </c>
      <c r="R111" s="2">
        <v>0</v>
      </c>
      <c r="U111" s="2">
        <v>27</v>
      </c>
      <c r="V111" s="2">
        <v>33</v>
      </c>
      <c r="W111" s="2">
        <v>0</v>
      </c>
      <c r="X111" s="2">
        <v>0</v>
      </c>
      <c r="Z111" s="2">
        <f t="shared" si="121"/>
        <v>60</v>
      </c>
      <c r="AA111" s="2">
        <v>10</v>
      </c>
      <c r="AB111" s="2">
        <v>0</v>
      </c>
      <c r="AC111" s="2">
        <v>27</v>
      </c>
      <c r="AD111" s="2">
        <v>3</v>
      </c>
      <c r="AE111" s="2">
        <v>0</v>
      </c>
      <c r="AF111" s="2">
        <v>0</v>
      </c>
      <c r="AG111" s="2">
        <v>27</v>
      </c>
      <c r="AH111" s="2">
        <v>23</v>
      </c>
      <c r="AI111" s="2">
        <v>0</v>
      </c>
      <c r="AL111" s="4">
        <v>9.6221386660724884E-2</v>
      </c>
      <c r="AQ111" s="4">
        <v>0.37702550637659416</v>
      </c>
      <c r="AR111" s="4">
        <v>0.40259894559902193</v>
      </c>
      <c r="AV111" s="22">
        <f>(P111*E111*AL111)+(F111*Q111*AM111)+(G111*R111*AN111)+(H111*S111*AO111)+(I111*T111*AP111)</f>
        <v>8.4059003386809277</v>
      </c>
      <c r="AW111" s="22">
        <f>(J111*AQ111*AC111)+(K111*AR111*AD111)+(L111*AS111*AE111)+(M111*AT111*AF111)</f>
        <v>85.921882301962242</v>
      </c>
      <c r="AX111" s="15">
        <f>AW111+AV111</f>
        <v>94.327782640643164</v>
      </c>
    </row>
    <row r="112" spans="1:50" x14ac:dyDescent="0.25">
      <c r="A112" s="11" t="s">
        <v>55</v>
      </c>
      <c r="B112" s="11">
        <v>2011</v>
      </c>
      <c r="C112" s="11" t="s">
        <v>60</v>
      </c>
      <c r="D112" t="s">
        <v>28</v>
      </c>
      <c r="E112" s="2">
        <v>39.351666666666667</v>
      </c>
      <c r="J112" s="2">
        <v>8.9939245660881166</v>
      </c>
      <c r="K112" s="2">
        <v>2.5048125697285237</v>
      </c>
      <c r="L112" s="2">
        <v>1.5539591109602999</v>
      </c>
      <c r="O112" s="2">
        <f t="shared" si="120"/>
        <v>2.5</v>
      </c>
      <c r="P112" s="2">
        <v>2.5</v>
      </c>
      <c r="Q112" s="2">
        <v>0</v>
      </c>
      <c r="R112" s="2">
        <v>0</v>
      </c>
      <c r="U112" s="2">
        <v>17</v>
      </c>
      <c r="V112" s="2">
        <v>28</v>
      </c>
      <c r="W112" s="2">
        <v>24</v>
      </c>
      <c r="X112" s="2">
        <v>0</v>
      </c>
      <c r="Z112" s="2">
        <f t="shared" si="121"/>
        <v>69</v>
      </c>
      <c r="AA112" s="2">
        <v>10</v>
      </c>
      <c r="AB112" s="2">
        <v>0</v>
      </c>
      <c r="AC112" s="2">
        <v>17</v>
      </c>
      <c r="AD112" s="2">
        <v>13</v>
      </c>
      <c r="AE112" s="2">
        <v>0</v>
      </c>
      <c r="AF112" s="2">
        <v>0</v>
      </c>
      <c r="AG112" s="2">
        <v>17</v>
      </c>
      <c r="AH112" s="2">
        <v>28</v>
      </c>
      <c r="AI112" s="2">
        <v>5</v>
      </c>
      <c r="AL112" s="4">
        <v>6.8602604523646318E-2</v>
      </c>
      <c r="AQ112" s="4">
        <v>0.28779407564854653</v>
      </c>
      <c r="AR112" s="4">
        <v>0.55305453573512353</v>
      </c>
      <c r="AS112" s="4">
        <v>0.37192250657737397</v>
      </c>
      <c r="AV112" s="22">
        <f>(P112*E112*AL112)+(F112*Q112*AM112)+(G112*R112*AN112)+(H112*S112*AO112)+(I112*T112*AP112)</f>
        <v>6.7490670641992212</v>
      </c>
      <c r="AW112" s="22">
        <f>(J112*AQ112*AC112)+(K112*AR112*AD112)+(L112*AS112*AE112)+(M112*AT112*AF112)</f>
        <v>62.011642905262669</v>
      </c>
      <c r="AX112" s="15">
        <f>AW112+AV112</f>
        <v>68.760709969461885</v>
      </c>
    </row>
    <row r="113" spans="1:50" x14ac:dyDescent="0.25">
      <c r="A113" s="11" t="s">
        <v>55</v>
      </c>
      <c r="B113" s="11">
        <v>2011</v>
      </c>
      <c r="C113" s="11" t="s">
        <v>60</v>
      </c>
      <c r="D113" t="s">
        <v>29</v>
      </c>
      <c r="E113" s="2">
        <v>43.278333333333336</v>
      </c>
      <c r="J113" s="2">
        <v>8.234852112676057</v>
      </c>
      <c r="K113" s="2">
        <v>3.2152205651491386</v>
      </c>
      <c r="L113" s="2">
        <v>2.1677188168210981</v>
      </c>
      <c r="O113" s="2">
        <f t="shared" si="120"/>
        <v>4</v>
      </c>
      <c r="P113" s="2">
        <v>4</v>
      </c>
      <c r="Q113" s="2">
        <v>0</v>
      </c>
      <c r="R113" s="2">
        <v>0</v>
      </c>
      <c r="U113" s="2">
        <v>21</v>
      </c>
      <c r="V113" s="2">
        <v>34</v>
      </c>
      <c r="W113" s="2">
        <v>15</v>
      </c>
      <c r="X113" s="2">
        <v>0</v>
      </c>
      <c r="Z113" s="2">
        <f t="shared" si="121"/>
        <v>70</v>
      </c>
      <c r="AA113" s="2">
        <v>10</v>
      </c>
      <c r="AB113" s="2">
        <v>0</v>
      </c>
      <c r="AC113" s="2">
        <v>21</v>
      </c>
      <c r="AD113" s="2">
        <v>9</v>
      </c>
      <c r="AE113" s="2">
        <v>0</v>
      </c>
      <c r="AF113" s="2">
        <v>0</v>
      </c>
      <c r="AG113" s="2">
        <v>21</v>
      </c>
      <c r="AH113" s="2">
        <v>29</v>
      </c>
      <c r="AI113" s="2">
        <v>0</v>
      </c>
      <c r="AL113" s="4">
        <v>2.1592008196721309E-2</v>
      </c>
      <c r="AQ113" s="4">
        <v>0.37338619421599506</v>
      </c>
      <c r="AR113" s="4">
        <v>0.260903550270639</v>
      </c>
      <c r="AS113" s="4">
        <v>9.1529658284977444E-2</v>
      </c>
      <c r="AV113" s="22">
        <f>(P113*E113*AL113)+(F113*Q113*AM113)+(G113*R113*AN113)+(H113*S113*AO113)+(I113*T113*AP113)</f>
        <v>3.7378645122950815</v>
      </c>
      <c r="AW113" s="22">
        <f>(J113*AQ113*AC113)+(K113*AR113*AD113)+(L113*AS113*AE113)+(M113*AT113*AF113)</f>
        <v>72.120144039112063</v>
      </c>
      <c r="AX113" s="15">
        <f>AW113+AV113</f>
        <v>75.858008551407138</v>
      </c>
    </row>
    <row r="114" spans="1:50" s="8" customFormat="1" x14ac:dyDescent="0.25">
      <c r="A114" s="8" t="s">
        <v>55</v>
      </c>
      <c r="B114" s="8">
        <v>2011</v>
      </c>
      <c r="C114" s="8" t="s">
        <v>60</v>
      </c>
      <c r="D114" s="8" t="s">
        <v>61</v>
      </c>
      <c r="E114" s="9">
        <f t="shared" ref="E114:P114" si="122">AVERAGE(E109:E113)</f>
        <v>42.057000000000002</v>
      </c>
      <c r="F114" s="9" t="e">
        <f t="shared" si="122"/>
        <v>#DIV/0!</v>
      </c>
      <c r="G114" s="9" t="e">
        <f t="shared" si="122"/>
        <v>#DIV/0!</v>
      </c>
      <c r="H114" s="9" t="e">
        <f t="shared" si="122"/>
        <v>#DIV/0!</v>
      </c>
      <c r="I114" s="9" t="e">
        <f t="shared" si="122"/>
        <v>#DIV/0!</v>
      </c>
      <c r="J114" s="9">
        <f t="shared" si="122"/>
        <v>8.2294225851460876</v>
      </c>
      <c r="K114" s="9">
        <f t="shared" si="122"/>
        <v>2.906997898713136</v>
      </c>
      <c r="L114" s="9">
        <f t="shared" si="122"/>
        <v>1.6457826030702538</v>
      </c>
      <c r="M114" s="9" t="e">
        <f t="shared" si="122"/>
        <v>#DIV/0!</v>
      </c>
      <c r="N114" s="9" t="e">
        <f t="shared" si="122"/>
        <v>#DIV/0!</v>
      </c>
      <c r="O114" s="9">
        <f t="shared" si="122"/>
        <v>3</v>
      </c>
      <c r="P114" s="9">
        <f t="shared" si="122"/>
        <v>3</v>
      </c>
      <c r="Q114" s="9">
        <f t="shared" ref="Q114:AU114" si="123">AVERAGE(Q109:Q113)</f>
        <v>0</v>
      </c>
      <c r="R114" s="9">
        <f t="shared" si="123"/>
        <v>0</v>
      </c>
      <c r="S114" s="9" t="e">
        <f t="shared" si="123"/>
        <v>#DIV/0!</v>
      </c>
      <c r="T114" s="9" t="e">
        <f t="shared" si="123"/>
        <v>#DIV/0!</v>
      </c>
      <c r="U114" s="9">
        <f t="shared" si="123"/>
        <v>20.399999999999999</v>
      </c>
      <c r="V114" s="9">
        <f t="shared" si="123"/>
        <v>27.2</v>
      </c>
      <c r="W114" s="9">
        <f t="shared" si="123"/>
        <v>16.600000000000001</v>
      </c>
      <c r="X114" s="9">
        <f t="shared" si="123"/>
        <v>0</v>
      </c>
      <c r="Y114" s="9" t="e">
        <f t="shared" si="123"/>
        <v>#DIV/0!</v>
      </c>
      <c r="Z114" s="9">
        <f t="shared" si="123"/>
        <v>64.2</v>
      </c>
      <c r="AA114" s="9">
        <f t="shared" si="123"/>
        <v>10</v>
      </c>
      <c r="AB114" s="9">
        <f t="shared" si="123"/>
        <v>0</v>
      </c>
      <c r="AC114" s="9">
        <f t="shared" si="123"/>
        <v>20.399999999999999</v>
      </c>
      <c r="AD114" s="9">
        <f t="shared" si="123"/>
        <v>9.6</v>
      </c>
      <c r="AE114" s="9">
        <f t="shared" si="123"/>
        <v>0</v>
      </c>
      <c r="AF114" s="9">
        <f t="shared" si="123"/>
        <v>0</v>
      </c>
      <c r="AG114" s="9">
        <f t="shared" si="123"/>
        <v>20.399999999999999</v>
      </c>
      <c r="AH114" s="9">
        <f t="shared" si="123"/>
        <v>24.2</v>
      </c>
      <c r="AI114" s="9">
        <f t="shared" si="123"/>
        <v>5.4</v>
      </c>
      <c r="AJ114" s="9" t="e">
        <f t="shared" si="123"/>
        <v>#DIV/0!</v>
      </c>
      <c r="AK114" s="9" t="e">
        <f t="shared" si="123"/>
        <v>#DIV/0!</v>
      </c>
      <c r="AL114" s="10">
        <f t="shared" si="123"/>
        <v>6.7671445200957497E-2</v>
      </c>
      <c r="AM114" s="10" t="e">
        <f t="shared" si="123"/>
        <v>#DIV/0!</v>
      </c>
      <c r="AN114" s="10" t="e">
        <f t="shared" si="123"/>
        <v>#DIV/0!</v>
      </c>
      <c r="AO114" s="10" t="e">
        <f t="shared" si="123"/>
        <v>#DIV/0!</v>
      </c>
      <c r="AP114" s="10" t="e">
        <f t="shared" si="123"/>
        <v>#DIV/0!</v>
      </c>
      <c r="AQ114" s="10">
        <f t="shared" si="123"/>
        <v>0.35838336300764051</v>
      </c>
      <c r="AR114" s="10">
        <f t="shared" si="123"/>
        <v>0.39874436674072911</v>
      </c>
      <c r="AS114" s="10">
        <f t="shared" si="123"/>
        <v>0.23832962188274698</v>
      </c>
      <c r="AT114" s="10" t="e">
        <f t="shared" si="123"/>
        <v>#DIV/0!</v>
      </c>
      <c r="AU114" s="10" t="e">
        <f t="shared" si="123"/>
        <v>#DIV/0!</v>
      </c>
      <c r="AV114" s="22">
        <f t="shared" ref="AV114" si="124">AVERAGE(AV109:AV113)</f>
        <v>7.671375683818864</v>
      </c>
      <c r="AW114" s="22">
        <f t="shared" ref="AW114:AX114" si="125">AVERAGE(AW109:AW113)</f>
        <v>72.067607021043443</v>
      </c>
      <c r="AX114" s="15">
        <f t="shared" si="125"/>
        <v>79.738982704862309</v>
      </c>
    </row>
    <row r="115" spans="1:50" s="8" customFormat="1" x14ac:dyDescent="0.25">
      <c r="A115" s="8" t="s">
        <v>55</v>
      </c>
      <c r="B115" s="8">
        <v>2011</v>
      </c>
      <c r="C115" s="8" t="s">
        <v>60</v>
      </c>
      <c r="D115" s="8" t="s">
        <v>62</v>
      </c>
      <c r="E115" s="9">
        <f>STDEV(E109:E113)</f>
        <v>2.1442997432469411</v>
      </c>
      <c r="F115" s="9" t="e">
        <f t="shared" ref="F115:AX115" si="126">STDEV(F109:F113)</f>
        <v>#DIV/0!</v>
      </c>
      <c r="G115" s="9" t="e">
        <f t="shared" si="126"/>
        <v>#DIV/0!</v>
      </c>
      <c r="H115" s="9" t="e">
        <f t="shared" si="126"/>
        <v>#DIV/0!</v>
      </c>
      <c r="I115" s="9" t="e">
        <f t="shared" si="126"/>
        <v>#DIV/0!</v>
      </c>
      <c r="J115" s="9">
        <f t="shared" si="126"/>
        <v>0.52301780528317288</v>
      </c>
      <c r="K115" s="9">
        <f t="shared" si="126"/>
        <v>0.71779618997546246</v>
      </c>
      <c r="L115" s="9">
        <f t="shared" si="126"/>
        <v>0.49600472936390361</v>
      </c>
      <c r="M115" s="9" t="e">
        <f t="shared" si="126"/>
        <v>#DIV/0!</v>
      </c>
      <c r="N115" s="9" t="e">
        <f t="shared" si="126"/>
        <v>#DIV/0!</v>
      </c>
      <c r="O115" s="9">
        <f t="shared" si="126"/>
        <v>0.93541434669348533</v>
      </c>
      <c r="P115" s="9">
        <f t="shared" si="126"/>
        <v>0.93541434669348533</v>
      </c>
      <c r="Q115" s="9">
        <f t="shared" si="126"/>
        <v>0</v>
      </c>
      <c r="R115" s="9">
        <f t="shared" si="126"/>
        <v>0</v>
      </c>
      <c r="S115" s="9" t="e">
        <f t="shared" si="126"/>
        <v>#DIV/0!</v>
      </c>
      <c r="T115" s="9" t="e">
        <f t="shared" si="126"/>
        <v>#DIV/0!</v>
      </c>
      <c r="U115" s="9">
        <f t="shared" si="126"/>
        <v>4.0987803063838335</v>
      </c>
      <c r="V115" s="9">
        <f t="shared" si="126"/>
        <v>6.7601775124622314</v>
      </c>
      <c r="W115" s="9">
        <f t="shared" si="126"/>
        <v>9.9146356463563503</v>
      </c>
      <c r="X115" s="9">
        <f t="shared" si="126"/>
        <v>0</v>
      </c>
      <c r="Y115" s="9" t="e">
        <f t="shared" si="126"/>
        <v>#DIV/0!</v>
      </c>
      <c r="Z115" s="9">
        <f t="shared" si="126"/>
        <v>4.8682645778552347</v>
      </c>
      <c r="AA115" s="9">
        <f t="shared" si="126"/>
        <v>0</v>
      </c>
      <c r="AB115" s="9">
        <f t="shared" si="126"/>
        <v>0</v>
      </c>
      <c r="AC115" s="9">
        <f t="shared" si="126"/>
        <v>4.0987803063838335</v>
      </c>
      <c r="AD115" s="9">
        <f t="shared" si="126"/>
        <v>4.0987803063838388</v>
      </c>
      <c r="AE115" s="9">
        <f t="shared" si="126"/>
        <v>0</v>
      </c>
      <c r="AF115" s="9">
        <f t="shared" si="126"/>
        <v>0</v>
      </c>
      <c r="AG115" s="9">
        <f t="shared" si="126"/>
        <v>4.0987803063838335</v>
      </c>
      <c r="AH115" s="9">
        <f t="shared" si="126"/>
        <v>4.4384682042344341</v>
      </c>
      <c r="AI115" s="9">
        <f t="shared" si="126"/>
        <v>5.5497747702046425</v>
      </c>
      <c r="AJ115" s="9" t="e">
        <f t="shared" si="126"/>
        <v>#DIV/0!</v>
      </c>
      <c r="AK115" s="9" t="e">
        <f t="shared" si="126"/>
        <v>#DIV/0!</v>
      </c>
      <c r="AL115" s="9">
        <f t="shared" si="126"/>
        <v>3.1048875350554245E-2</v>
      </c>
      <c r="AM115" s="9" t="e">
        <f t="shared" si="126"/>
        <v>#DIV/0!</v>
      </c>
      <c r="AN115" s="9" t="e">
        <f t="shared" si="126"/>
        <v>#DIV/0!</v>
      </c>
      <c r="AO115" s="9" t="e">
        <f t="shared" si="126"/>
        <v>#DIV/0!</v>
      </c>
      <c r="AP115" s="9" t="e">
        <f t="shared" si="126"/>
        <v>#DIV/0!</v>
      </c>
      <c r="AQ115" s="9">
        <f t="shared" si="126"/>
        <v>4.3721772398762258E-2</v>
      </c>
      <c r="AR115" s="9">
        <f t="shared" si="126"/>
        <v>0.12143208898588305</v>
      </c>
      <c r="AS115" s="9">
        <f t="shared" si="126"/>
        <v>0.12258956809095507</v>
      </c>
      <c r="AT115" s="9" t="e">
        <f t="shared" si="126"/>
        <v>#DIV/0!</v>
      </c>
      <c r="AU115" s="9" t="e">
        <f t="shared" si="126"/>
        <v>#DIV/0!</v>
      </c>
      <c r="AV115" s="9">
        <f t="shared" si="126"/>
        <v>2.5194113652341441</v>
      </c>
      <c r="AW115" s="9">
        <f t="shared" si="126"/>
        <v>8.7541586651532644</v>
      </c>
      <c r="AX115" s="9">
        <f t="shared" si="126"/>
        <v>9.4268733681928119</v>
      </c>
    </row>
    <row r="116" spans="1:50" x14ac:dyDescent="0.25">
      <c r="A116" t="s">
        <v>64</v>
      </c>
      <c r="B116">
        <v>2011</v>
      </c>
      <c r="C116" s="11" t="s">
        <v>59</v>
      </c>
      <c r="D116" t="s">
        <v>19</v>
      </c>
      <c r="J116" s="2">
        <v>11.11</v>
      </c>
      <c r="K116" s="2">
        <v>3.4420000000000002</v>
      </c>
      <c r="L116" s="2">
        <v>2.9780000000000002</v>
      </c>
      <c r="O116" s="2">
        <f>SUM(P116:T116)</f>
        <v>0</v>
      </c>
      <c r="P116" s="2">
        <v>0</v>
      </c>
      <c r="U116" s="2">
        <v>4</v>
      </c>
      <c r="V116" s="2">
        <v>12</v>
      </c>
      <c r="W116" s="2">
        <v>9</v>
      </c>
      <c r="X116" s="2">
        <v>0</v>
      </c>
      <c r="Y116" s="2">
        <v>0</v>
      </c>
      <c r="Z116" s="2">
        <f>SUM(U116:Y116)</f>
        <v>25</v>
      </c>
      <c r="AA116" s="2">
        <v>4</v>
      </c>
      <c r="AB116" s="2">
        <v>6</v>
      </c>
      <c r="AC116" s="2">
        <v>4</v>
      </c>
      <c r="AD116" s="2">
        <v>12</v>
      </c>
      <c r="AE116" s="2">
        <v>9</v>
      </c>
      <c r="AF116" s="2">
        <v>0</v>
      </c>
      <c r="AG116" s="2">
        <v>4</v>
      </c>
      <c r="AH116" s="2">
        <v>12</v>
      </c>
      <c r="AI116" s="2">
        <v>9</v>
      </c>
      <c r="AJ116" s="2">
        <v>0</v>
      </c>
      <c r="AQ116" s="4">
        <v>0.49287229074000005</v>
      </c>
      <c r="AR116" s="4">
        <v>0.88584630163304501</v>
      </c>
      <c r="AS116" s="4">
        <v>0.97356185187252331</v>
      </c>
      <c r="AV116" s="22">
        <f>(P116*E116*AL116)+(F116*Q116*AM116)+(G116*R116*AN116)+(H116*S116*AO116)+(I116*T116*AP116)</f>
        <v>0</v>
      </c>
      <c r="AW116" s="22">
        <f>(J116*AQ116*AC116)+(K116*AR116*AD116)+(L116*AS116*AE116)+(M116*AT116*AF116)</f>
        <v>84.585644997024275</v>
      </c>
      <c r="AX116" s="15">
        <f>AW116+AV116</f>
        <v>84.585644997024275</v>
      </c>
    </row>
    <row r="117" spans="1:50" x14ac:dyDescent="0.25">
      <c r="A117" t="s">
        <v>64</v>
      </c>
      <c r="B117">
        <v>2011</v>
      </c>
      <c r="C117" s="11" t="s">
        <v>59</v>
      </c>
      <c r="D117" t="s">
        <v>20</v>
      </c>
      <c r="J117" s="2">
        <v>17.130583824317085</v>
      </c>
      <c r="K117" s="2">
        <v>3.6844999999999999</v>
      </c>
      <c r="O117" s="2">
        <f t="shared" ref="O117:O119" si="127">SUM(P117:T117)</f>
        <v>0</v>
      </c>
      <c r="P117" s="2">
        <v>0</v>
      </c>
      <c r="U117" s="2">
        <v>8</v>
      </c>
      <c r="V117" s="2">
        <v>10</v>
      </c>
      <c r="W117" s="2">
        <v>0</v>
      </c>
      <c r="X117" s="2">
        <v>0</v>
      </c>
      <c r="Y117" s="2">
        <v>0</v>
      </c>
      <c r="Z117" s="2">
        <f t="shared" ref="Z117:Z119" si="128">SUM(U117:Y117)</f>
        <v>18</v>
      </c>
      <c r="AA117" s="2">
        <v>8</v>
      </c>
      <c r="AB117" s="2">
        <v>2</v>
      </c>
      <c r="AC117" s="2">
        <v>8</v>
      </c>
      <c r="AD117" s="2">
        <v>10</v>
      </c>
      <c r="AE117" s="2">
        <v>0</v>
      </c>
      <c r="AF117" s="2">
        <v>0</v>
      </c>
      <c r="AG117" s="2">
        <v>8</v>
      </c>
      <c r="AH117" s="2">
        <v>10</v>
      </c>
      <c r="AI117" s="2">
        <v>0</v>
      </c>
      <c r="AJ117" s="2">
        <v>0</v>
      </c>
      <c r="AQ117" s="4">
        <v>0.34563478306666662</v>
      </c>
      <c r="AR117" s="4">
        <v>0.72373333333333323</v>
      </c>
      <c r="AV117" s="22">
        <f>(P117*E117*AL117)+(F117*Q117*AM117)+(G117*R117*AN117)+(H117*S117*AO117)+(I117*T117*AP117)</f>
        <v>0</v>
      </c>
      <c r="AW117" s="22">
        <f>(J117*AQ117*AC117)+(K117*AR117*AD117)+(L117*AS117*AE117)+(M117*AT117*AF117)</f>
        <v>74.033359658052134</v>
      </c>
      <c r="AX117" s="15">
        <f>AW117+AV117</f>
        <v>74.033359658052134</v>
      </c>
    </row>
    <row r="118" spans="1:50" x14ac:dyDescent="0.25">
      <c r="A118" t="s">
        <v>64</v>
      </c>
      <c r="B118">
        <v>2011</v>
      </c>
      <c r="C118" s="11" t="s">
        <v>59</v>
      </c>
      <c r="D118" t="s">
        <v>21</v>
      </c>
      <c r="J118" s="2">
        <v>14.234999999999999</v>
      </c>
      <c r="K118" s="2">
        <v>4.1074999999999999</v>
      </c>
      <c r="L118" s="2">
        <v>2.9205000000000001</v>
      </c>
      <c r="O118" s="2">
        <f t="shared" si="127"/>
        <v>0</v>
      </c>
      <c r="P118" s="2">
        <v>0</v>
      </c>
      <c r="U118" s="2">
        <v>3</v>
      </c>
      <c r="V118" s="2">
        <v>13</v>
      </c>
      <c r="W118" s="2">
        <v>8</v>
      </c>
      <c r="X118" s="2">
        <v>0</v>
      </c>
      <c r="Y118" s="2">
        <v>0</v>
      </c>
      <c r="Z118" s="2">
        <f t="shared" si="128"/>
        <v>24</v>
      </c>
      <c r="AA118" s="2">
        <v>3</v>
      </c>
      <c r="AB118" s="2">
        <v>7</v>
      </c>
      <c r="AC118" s="2">
        <v>3</v>
      </c>
      <c r="AD118" s="2">
        <v>13</v>
      </c>
      <c r="AE118" s="2">
        <v>8</v>
      </c>
      <c r="AF118" s="2">
        <v>0</v>
      </c>
      <c r="AG118" s="2">
        <v>3</v>
      </c>
      <c r="AH118" s="2">
        <v>13</v>
      </c>
      <c r="AI118" s="2">
        <v>8</v>
      </c>
      <c r="AJ118" s="2">
        <v>0</v>
      </c>
      <c r="AQ118" s="4">
        <v>0.45469133192389011</v>
      </c>
      <c r="AR118" s="4">
        <v>0.8291263031275059</v>
      </c>
      <c r="AS118" s="4">
        <v>0.97356185187252331</v>
      </c>
      <c r="AV118" s="22">
        <f>(P118*E118*AL118)+(F118*Q118*AM118)+(G118*R118*AN118)+(H118*S118*AO118)+(I118*T118*AP118)</f>
        <v>0</v>
      </c>
      <c r="AW118" s="22">
        <f>(J118*AQ118*AC118)+(K118*AR118*AD118)+(L118*AS118*AE118)+(M118*AT118*AF118)</f>
        <v>86.437164208210362</v>
      </c>
      <c r="AX118" s="15">
        <f>AW118+AV118</f>
        <v>86.437164208210362</v>
      </c>
    </row>
    <row r="119" spans="1:50" x14ac:dyDescent="0.25">
      <c r="A119" t="s">
        <v>64</v>
      </c>
      <c r="B119">
        <v>2011</v>
      </c>
      <c r="C119" s="11" t="s">
        <v>59</v>
      </c>
      <c r="D119" t="s">
        <v>22</v>
      </c>
      <c r="J119" s="2">
        <v>14.779999999999998</v>
      </c>
      <c r="K119" s="2">
        <v>3.1029999999999998</v>
      </c>
      <c r="L119" s="2">
        <v>1.3154557155991418</v>
      </c>
      <c r="M119" s="2">
        <v>1.3454999999999999</v>
      </c>
      <c r="O119" s="2">
        <f t="shared" si="127"/>
        <v>0</v>
      </c>
      <c r="P119" s="2">
        <v>0</v>
      </c>
      <c r="U119" s="2">
        <v>3</v>
      </c>
      <c r="V119" s="2">
        <v>13</v>
      </c>
      <c r="W119" s="2">
        <v>9</v>
      </c>
      <c r="X119" s="2">
        <v>12</v>
      </c>
      <c r="Y119" s="2">
        <v>0</v>
      </c>
      <c r="Z119" s="2">
        <f t="shared" si="128"/>
        <v>37</v>
      </c>
      <c r="AA119" s="2">
        <v>3</v>
      </c>
      <c r="AB119" s="2">
        <v>7</v>
      </c>
      <c r="AC119" s="2">
        <v>3</v>
      </c>
      <c r="AD119" s="2">
        <v>13</v>
      </c>
      <c r="AE119" s="2">
        <v>9</v>
      </c>
      <c r="AF119" s="2">
        <v>5</v>
      </c>
      <c r="AG119" s="2">
        <v>3</v>
      </c>
      <c r="AH119" s="2">
        <v>13</v>
      </c>
      <c r="AI119" s="2">
        <v>9</v>
      </c>
      <c r="AJ119" s="2">
        <v>12</v>
      </c>
      <c r="AQ119" s="4">
        <v>0.25409022556390976</v>
      </c>
      <c r="AR119" s="4">
        <v>0.90864516129032269</v>
      </c>
      <c r="AS119" s="4">
        <v>0.90441067360885119</v>
      </c>
      <c r="AT119" s="4">
        <v>0.99977910447761176</v>
      </c>
      <c r="AV119" s="22">
        <f>(P119*E119*AL119)+(F119*Q119*AM119)+(G119*R119*AN119)+(H119*S119*AO119)+(I119*T119*AP119)</f>
        <v>0</v>
      </c>
      <c r="AW119" s="22">
        <f>(J119*AQ119*AC119)+(K119*AR119*AD119)+(L119*AS119*AE119)+(M119*AT119*AF119)</f>
        <v>65.353621396795916</v>
      </c>
      <c r="AX119" s="15">
        <f>AW119+AV119</f>
        <v>65.353621396795916</v>
      </c>
    </row>
    <row r="120" spans="1:50" s="5" customFormat="1" x14ac:dyDescent="0.25">
      <c r="A120" s="5" t="s">
        <v>64</v>
      </c>
      <c r="B120" s="5">
        <v>2011</v>
      </c>
      <c r="C120" s="5" t="s">
        <v>59</v>
      </c>
      <c r="D120" s="5" t="s">
        <v>61</v>
      </c>
      <c r="E120" s="6" t="e">
        <f t="shared" ref="E120:P120" si="129">AVERAGE(E116:E119)</f>
        <v>#DIV/0!</v>
      </c>
      <c r="F120" s="6" t="e">
        <f t="shared" si="129"/>
        <v>#DIV/0!</v>
      </c>
      <c r="G120" s="6" t="e">
        <f t="shared" si="129"/>
        <v>#DIV/0!</v>
      </c>
      <c r="H120" s="6" t="e">
        <f t="shared" si="129"/>
        <v>#DIV/0!</v>
      </c>
      <c r="I120" s="6" t="e">
        <f t="shared" si="129"/>
        <v>#DIV/0!</v>
      </c>
      <c r="J120" s="6">
        <f t="shared" si="129"/>
        <v>14.313895956079271</v>
      </c>
      <c r="K120" s="6">
        <f t="shared" si="129"/>
        <v>3.5842499999999999</v>
      </c>
      <c r="L120" s="6">
        <f t="shared" si="129"/>
        <v>2.4046519051997142</v>
      </c>
      <c r="M120" s="6">
        <f t="shared" si="129"/>
        <v>1.3454999999999999</v>
      </c>
      <c r="N120" s="6" t="e">
        <f t="shared" si="129"/>
        <v>#DIV/0!</v>
      </c>
      <c r="O120" s="6">
        <f t="shared" si="129"/>
        <v>0</v>
      </c>
      <c r="P120" s="6">
        <f t="shared" si="129"/>
        <v>0</v>
      </c>
      <c r="Q120" s="6" t="e">
        <f t="shared" ref="Q120:AU120" si="130">AVERAGE(Q116:Q119)</f>
        <v>#DIV/0!</v>
      </c>
      <c r="R120" s="6" t="e">
        <f t="shared" si="130"/>
        <v>#DIV/0!</v>
      </c>
      <c r="S120" s="6" t="e">
        <f t="shared" si="130"/>
        <v>#DIV/0!</v>
      </c>
      <c r="T120" s="6" t="e">
        <f t="shared" si="130"/>
        <v>#DIV/0!</v>
      </c>
      <c r="U120" s="6">
        <f t="shared" si="130"/>
        <v>4.5</v>
      </c>
      <c r="V120" s="6">
        <f t="shared" si="130"/>
        <v>12</v>
      </c>
      <c r="W120" s="6">
        <f t="shared" si="130"/>
        <v>6.5</v>
      </c>
      <c r="X120" s="6">
        <f t="shared" si="130"/>
        <v>3</v>
      </c>
      <c r="Y120" s="6">
        <f t="shared" si="130"/>
        <v>0</v>
      </c>
      <c r="Z120" s="6">
        <f t="shared" si="130"/>
        <v>26</v>
      </c>
      <c r="AA120" s="6">
        <f t="shared" si="130"/>
        <v>4.5</v>
      </c>
      <c r="AB120" s="6">
        <f t="shared" si="130"/>
        <v>5.5</v>
      </c>
      <c r="AC120" s="6">
        <f t="shared" si="130"/>
        <v>4.5</v>
      </c>
      <c r="AD120" s="6">
        <f t="shared" si="130"/>
        <v>12</v>
      </c>
      <c r="AE120" s="6">
        <f t="shared" si="130"/>
        <v>6.5</v>
      </c>
      <c r="AF120" s="6">
        <f t="shared" si="130"/>
        <v>1.25</v>
      </c>
      <c r="AG120" s="6">
        <f t="shared" si="130"/>
        <v>4.5</v>
      </c>
      <c r="AH120" s="6">
        <f t="shared" si="130"/>
        <v>12</v>
      </c>
      <c r="AI120" s="6">
        <f t="shared" si="130"/>
        <v>6.5</v>
      </c>
      <c r="AJ120" s="6">
        <f t="shared" si="130"/>
        <v>3</v>
      </c>
      <c r="AK120" s="6" t="e">
        <f t="shared" si="130"/>
        <v>#DIV/0!</v>
      </c>
      <c r="AL120" s="7" t="e">
        <f t="shared" si="130"/>
        <v>#DIV/0!</v>
      </c>
      <c r="AM120" s="7" t="e">
        <f t="shared" si="130"/>
        <v>#DIV/0!</v>
      </c>
      <c r="AN120" s="7" t="e">
        <f t="shared" si="130"/>
        <v>#DIV/0!</v>
      </c>
      <c r="AO120" s="7" t="e">
        <f t="shared" si="130"/>
        <v>#DIV/0!</v>
      </c>
      <c r="AP120" s="7" t="e">
        <f t="shared" si="130"/>
        <v>#DIV/0!</v>
      </c>
      <c r="AQ120" s="7">
        <f t="shared" si="130"/>
        <v>0.38682215782361662</v>
      </c>
      <c r="AR120" s="7">
        <f t="shared" si="130"/>
        <v>0.83683777484605171</v>
      </c>
      <c r="AS120" s="7">
        <f t="shared" si="130"/>
        <v>0.95051145911796597</v>
      </c>
      <c r="AT120" s="7">
        <f t="shared" si="130"/>
        <v>0.99977910447761176</v>
      </c>
      <c r="AU120" s="7" t="e">
        <f t="shared" si="130"/>
        <v>#DIV/0!</v>
      </c>
      <c r="AV120" s="22">
        <f t="shared" ref="AV120" si="131">AVERAGE(AV116:AV119)</f>
        <v>0</v>
      </c>
      <c r="AW120" s="22">
        <f t="shared" ref="AW120:AX120" si="132">AVERAGE(AW116:AW119)</f>
        <v>77.602447565020668</v>
      </c>
      <c r="AX120" s="15">
        <f t="shared" si="132"/>
        <v>77.602447565020668</v>
      </c>
    </row>
    <row r="121" spans="1:50" s="5" customFormat="1" x14ac:dyDescent="0.25">
      <c r="A121" s="5" t="s">
        <v>64</v>
      </c>
      <c r="B121" s="5">
        <v>2011</v>
      </c>
      <c r="C121" s="5" t="s">
        <v>59</v>
      </c>
      <c r="D121" s="5" t="s">
        <v>62</v>
      </c>
      <c r="E121" s="6" t="e">
        <f>STDEV(E116:E119)</f>
        <v>#DIV/0!</v>
      </c>
      <c r="F121" s="6" t="e">
        <f t="shared" ref="F121:AX121" si="133">STDEV(F116:F119)</f>
        <v>#DIV/0!</v>
      </c>
      <c r="G121" s="6" t="e">
        <f t="shared" si="133"/>
        <v>#DIV/0!</v>
      </c>
      <c r="H121" s="6" t="e">
        <f t="shared" si="133"/>
        <v>#DIV/0!</v>
      </c>
      <c r="I121" s="6" t="e">
        <f t="shared" si="133"/>
        <v>#DIV/0!</v>
      </c>
      <c r="J121" s="6">
        <f t="shared" si="133"/>
        <v>2.4780474434591988</v>
      </c>
      <c r="K121" s="6">
        <f t="shared" si="133"/>
        <v>0.42256252002908756</v>
      </c>
      <c r="L121" s="6">
        <f t="shared" si="133"/>
        <v>0.94370960421111649</v>
      </c>
      <c r="M121" s="6" t="e">
        <f t="shared" si="133"/>
        <v>#DIV/0!</v>
      </c>
      <c r="N121" s="6" t="e">
        <f t="shared" si="133"/>
        <v>#DIV/0!</v>
      </c>
      <c r="O121" s="6">
        <f t="shared" si="133"/>
        <v>0</v>
      </c>
      <c r="P121" s="6">
        <f t="shared" si="133"/>
        <v>0</v>
      </c>
      <c r="Q121" s="6" t="e">
        <f t="shared" si="133"/>
        <v>#DIV/0!</v>
      </c>
      <c r="R121" s="6" t="e">
        <f t="shared" si="133"/>
        <v>#DIV/0!</v>
      </c>
      <c r="S121" s="6" t="e">
        <f t="shared" si="133"/>
        <v>#DIV/0!</v>
      </c>
      <c r="T121" s="6" t="e">
        <f t="shared" si="133"/>
        <v>#DIV/0!</v>
      </c>
      <c r="U121" s="6">
        <f t="shared" si="133"/>
        <v>2.3804761428476167</v>
      </c>
      <c r="V121" s="6">
        <f t="shared" si="133"/>
        <v>1.4142135623730951</v>
      </c>
      <c r="W121" s="6">
        <f t="shared" si="133"/>
        <v>4.358898943540674</v>
      </c>
      <c r="X121" s="6">
        <f t="shared" si="133"/>
        <v>6</v>
      </c>
      <c r="Y121" s="6">
        <f t="shared" si="133"/>
        <v>0</v>
      </c>
      <c r="Z121" s="6">
        <f t="shared" si="133"/>
        <v>7.9582242575422146</v>
      </c>
      <c r="AA121" s="6">
        <f t="shared" si="133"/>
        <v>2.3804761428476167</v>
      </c>
      <c r="AB121" s="6">
        <f t="shared" si="133"/>
        <v>2.3804761428476167</v>
      </c>
      <c r="AC121" s="6">
        <f t="shared" si="133"/>
        <v>2.3804761428476167</v>
      </c>
      <c r="AD121" s="6">
        <f t="shared" si="133"/>
        <v>1.4142135623730951</v>
      </c>
      <c r="AE121" s="6">
        <f t="shared" si="133"/>
        <v>4.358898943540674</v>
      </c>
      <c r="AF121" s="6">
        <f t="shared" si="133"/>
        <v>2.5</v>
      </c>
      <c r="AG121" s="6">
        <f t="shared" si="133"/>
        <v>2.3804761428476167</v>
      </c>
      <c r="AH121" s="6">
        <f t="shared" si="133"/>
        <v>1.4142135623730951</v>
      </c>
      <c r="AI121" s="6">
        <f t="shared" si="133"/>
        <v>4.358898943540674</v>
      </c>
      <c r="AJ121" s="6">
        <f t="shared" si="133"/>
        <v>6</v>
      </c>
      <c r="AK121" s="6" t="e">
        <f t="shared" si="133"/>
        <v>#DIV/0!</v>
      </c>
      <c r="AL121" s="6" t="e">
        <f t="shared" si="133"/>
        <v>#DIV/0!</v>
      </c>
      <c r="AM121" s="6" t="e">
        <f t="shared" si="133"/>
        <v>#DIV/0!</v>
      </c>
      <c r="AN121" s="6" t="e">
        <f t="shared" si="133"/>
        <v>#DIV/0!</v>
      </c>
      <c r="AO121" s="6" t="e">
        <f t="shared" si="133"/>
        <v>#DIV/0!</v>
      </c>
      <c r="AP121" s="6" t="e">
        <f t="shared" si="133"/>
        <v>#DIV/0!</v>
      </c>
      <c r="AQ121" s="6">
        <f t="shared" si="133"/>
        <v>0.10826975749703546</v>
      </c>
      <c r="AR121" s="6">
        <f t="shared" si="133"/>
        <v>8.2482761697537335E-2</v>
      </c>
      <c r="AS121" s="6">
        <f t="shared" si="133"/>
        <v>3.9924451385310894E-2</v>
      </c>
      <c r="AT121" s="6" t="e">
        <f t="shared" si="133"/>
        <v>#DIV/0!</v>
      </c>
      <c r="AU121" s="6" t="e">
        <f t="shared" si="133"/>
        <v>#DIV/0!</v>
      </c>
      <c r="AV121" s="6">
        <f t="shared" si="133"/>
        <v>0</v>
      </c>
      <c r="AW121" s="6">
        <f t="shared" si="133"/>
        <v>9.8249579392968815</v>
      </c>
      <c r="AX121" s="6">
        <f t="shared" si="133"/>
        <v>9.8249579392968815</v>
      </c>
    </row>
    <row r="122" spans="1:50" x14ac:dyDescent="0.25">
      <c r="A122" t="s">
        <v>64</v>
      </c>
      <c r="B122">
        <v>2011</v>
      </c>
      <c r="C122" s="11" t="s">
        <v>60</v>
      </c>
      <c r="D122" t="s">
        <v>25</v>
      </c>
      <c r="E122" s="2">
        <v>45.375</v>
      </c>
      <c r="F122" s="2">
        <v>34.94</v>
      </c>
      <c r="J122" s="2">
        <v>2.0750000000000002</v>
      </c>
      <c r="K122" s="2">
        <v>1.1135000000000002</v>
      </c>
      <c r="O122" s="2">
        <f t="shared" ref="O122:O125" si="134">SUM(P122:T122)</f>
        <v>4.5</v>
      </c>
      <c r="P122" s="2">
        <v>1.5</v>
      </c>
      <c r="Q122" s="2">
        <v>3</v>
      </c>
      <c r="R122" s="2">
        <v>0</v>
      </c>
      <c r="U122" s="2">
        <v>18</v>
      </c>
      <c r="V122" s="2">
        <v>28</v>
      </c>
      <c r="W122" s="2">
        <v>0</v>
      </c>
      <c r="X122" s="2">
        <v>0</v>
      </c>
      <c r="Z122" s="2">
        <f t="shared" ref="Z122:Z125" si="135">SUM(U122:Y122)</f>
        <v>46</v>
      </c>
      <c r="AA122" s="2">
        <v>10</v>
      </c>
      <c r="AB122" s="2">
        <v>0</v>
      </c>
      <c r="AC122" s="2">
        <v>18</v>
      </c>
      <c r="AD122" s="2">
        <v>12</v>
      </c>
      <c r="AE122" s="2">
        <v>0</v>
      </c>
      <c r="AF122" s="2">
        <v>0</v>
      </c>
      <c r="AG122" s="2">
        <v>18</v>
      </c>
      <c r="AH122" s="2">
        <v>28</v>
      </c>
      <c r="AI122" s="2">
        <v>0</v>
      </c>
      <c r="AL122" s="4">
        <v>7.7625E-2</v>
      </c>
      <c r="AM122" s="4">
        <v>0.29828016359918197</v>
      </c>
      <c r="AQ122" s="4">
        <v>0.93451716926775408</v>
      </c>
      <c r="AR122" s="4">
        <v>0.97356185187252331</v>
      </c>
      <c r="AV122" s="22">
        <f>(P122*E122*AL122)+(F122*Q122*AM122)+(G122*R122*AN122)+(H122*S122*AO122)+(I122*T122*AP122)</f>
        <v>36.549078310966252</v>
      </c>
      <c r="AW122" s="22">
        <f>(J122*AQ122*AC122)+(K122*AR122*AD122)+(L122*AS122*AE122)+(M122*AT122*AF122)</f>
        <v>47.912949736871283</v>
      </c>
      <c r="AX122" s="15">
        <f>AW122+AV122</f>
        <v>84.462028047837535</v>
      </c>
    </row>
    <row r="123" spans="1:50" x14ac:dyDescent="0.25">
      <c r="A123" t="s">
        <v>64</v>
      </c>
      <c r="B123">
        <v>2011</v>
      </c>
      <c r="C123" s="11" t="s">
        <v>60</v>
      </c>
      <c r="D123" t="s">
        <v>26</v>
      </c>
      <c r="E123" s="2">
        <v>41.305</v>
      </c>
      <c r="F123" s="2">
        <v>26.914999999999999</v>
      </c>
      <c r="J123" s="2">
        <v>0.96250000000000002</v>
      </c>
      <c r="K123" s="2">
        <v>1.3180000000000001</v>
      </c>
      <c r="O123" s="2">
        <f t="shared" si="134"/>
        <v>4.5</v>
      </c>
      <c r="P123" s="2">
        <v>1.5</v>
      </c>
      <c r="Q123" s="2">
        <v>3</v>
      </c>
      <c r="R123" s="2">
        <v>0</v>
      </c>
      <c r="U123" s="2">
        <v>31</v>
      </c>
      <c r="V123" s="2">
        <v>17</v>
      </c>
      <c r="W123" s="2">
        <v>0</v>
      </c>
      <c r="X123" s="2">
        <v>0</v>
      </c>
      <c r="Z123" s="2">
        <f t="shared" si="135"/>
        <v>48</v>
      </c>
      <c r="AA123" s="2">
        <v>10</v>
      </c>
      <c r="AB123" s="2">
        <v>0</v>
      </c>
      <c r="AC123" s="2">
        <v>30</v>
      </c>
      <c r="AD123" s="2">
        <v>0</v>
      </c>
      <c r="AE123" s="2">
        <v>0</v>
      </c>
      <c r="AF123" s="2">
        <v>0</v>
      </c>
      <c r="AG123" s="2">
        <v>31</v>
      </c>
      <c r="AH123" s="2">
        <v>17</v>
      </c>
      <c r="AI123" s="2">
        <v>0</v>
      </c>
      <c r="AL123" s="4">
        <v>7.2666666666666671E-2</v>
      </c>
      <c r="AM123" s="4">
        <v>0.4615942028985508</v>
      </c>
      <c r="AQ123" s="4">
        <v>1.2078623990165085</v>
      </c>
      <c r="AR123" s="4">
        <v>1.2105026511134678</v>
      </c>
      <c r="AV123" s="22">
        <f>(P123*E123*AL123)+(F123*Q123*AM123)+(G123*R123*AN123)+(H123*S123*AO123)+(I123*T123*AP123)</f>
        <v>41.773668913043487</v>
      </c>
      <c r="AW123" s="22">
        <f>(J123*AQ123*AC123)+(K123*AR123*AD123)+(L123*AS123*AE123)+(M123*AT123*AF123)</f>
        <v>34.877026771601685</v>
      </c>
      <c r="AX123" s="15">
        <f>AW123+AV123</f>
        <v>76.650695684645171</v>
      </c>
    </row>
    <row r="124" spans="1:50" x14ac:dyDescent="0.25">
      <c r="A124" t="s">
        <v>64</v>
      </c>
      <c r="B124">
        <v>2011</v>
      </c>
      <c r="C124" s="11" t="s">
        <v>60</v>
      </c>
      <c r="D124" t="s">
        <v>27</v>
      </c>
      <c r="E124" s="2">
        <v>43.102499999999999</v>
      </c>
      <c r="F124" s="2">
        <v>25.905000000000001</v>
      </c>
      <c r="J124" s="2">
        <v>3.1284999999999998</v>
      </c>
      <c r="K124" s="2">
        <v>1.4405000000000001</v>
      </c>
      <c r="O124" s="2">
        <f t="shared" si="134"/>
        <v>4.5</v>
      </c>
      <c r="P124" s="2">
        <v>1.5</v>
      </c>
      <c r="Q124" s="2">
        <v>3</v>
      </c>
      <c r="R124" s="2">
        <v>0</v>
      </c>
      <c r="U124" s="2">
        <v>19</v>
      </c>
      <c r="V124" s="2">
        <v>14</v>
      </c>
      <c r="W124" s="2">
        <v>0</v>
      </c>
      <c r="X124" s="2">
        <v>0</v>
      </c>
      <c r="Z124" s="2">
        <f t="shared" si="135"/>
        <v>33</v>
      </c>
      <c r="AA124" s="2">
        <v>10</v>
      </c>
      <c r="AB124" s="2">
        <v>0</v>
      </c>
      <c r="AC124" s="2">
        <v>19</v>
      </c>
      <c r="AD124" s="2">
        <v>11</v>
      </c>
      <c r="AE124" s="2">
        <v>0</v>
      </c>
      <c r="AF124" s="2">
        <v>0</v>
      </c>
      <c r="AG124" s="2">
        <v>19</v>
      </c>
      <c r="AH124" s="2">
        <v>14</v>
      </c>
      <c r="AI124" s="2">
        <v>0</v>
      </c>
      <c r="AL124" s="4">
        <v>9.5500000000000002E-2</v>
      </c>
      <c r="AM124" s="4">
        <v>0.4615942028985508</v>
      </c>
      <c r="AQ124" s="4">
        <v>0.88133220973782767</v>
      </c>
      <c r="AR124" s="4">
        <v>0.97356185187252331</v>
      </c>
      <c r="AV124" s="22">
        <f>(P124*E124*AL124)+(F124*Q124*AM124)+(G124*R124*AN124)+(H124*S124*AO124)+(I124*T124*AP124)</f>
        <v>42.047226603260874</v>
      </c>
      <c r="AW124" s="22">
        <f>(J124*AQ124*AC124)+(K124*AR124*AD124)+(L124*AS124*AE124)+(M124*AT124*AF124)</f>
        <v>67.814282868977159</v>
      </c>
      <c r="AX124" s="15">
        <f>AW124+AV124</f>
        <v>109.86150947223803</v>
      </c>
    </row>
    <row r="125" spans="1:50" x14ac:dyDescent="0.25">
      <c r="A125" t="s">
        <v>64</v>
      </c>
      <c r="B125">
        <v>2011</v>
      </c>
      <c r="C125" s="11" t="s">
        <v>60</v>
      </c>
      <c r="D125" t="s">
        <v>28</v>
      </c>
      <c r="E125" s="2">
        <v>38.957500000000003</v>
      </c>
      <c r="F125" s="2">
        <v>33.094999999999999</v>
      </c>
      <c r="J125" s="2">
        <v>1.2200000000000002</v>
      </c>
      <c r="K125" s="2">
        <v>0.90749999999999997</v>
      </c>
      <c r="L125" s="2">
        <v>1.3565</v>
      </c>
      <c r="O125" s="2">
        <f t="shared" si="134"/>
        <v>4</v>
      </c>
      <c r="P125" s="2">
        <v>1</v>
      </c>
      <c r="Q125" s="2">
        <v>3</v>
      </c>
      <c r="R125" s="2">
        <v>0</v>
      </c>
      <c r="U125" s="2">
        <v>14</v>
      </c>
      <c r="V125" s="2">
        <v>10</v>
      </c>
      <c r="W125" s="2">
        <v>19</v>
      </c>
      <c r="X125" s="2">
        <v>0</v>
      </c>
      <c r="Z125" s="2">
        <f t="shared" si="135"/>
        <v>43</v>
      </c>
      <c r="AA125" s="2">
        <v>10</v>
      </c>
      <c r="AB125" s="2">
        <v>0</v>
      </c>
      <c r="AC125" s="2">
        <v>14</v>
      </c>
      <c r="AD125" s="2">
        <v>10</v>
      </c>
      <c r="AE125" s="2">
        <v>6</v>
      </c>
      <c r="AF125" s="2">
        <v>0</v>
      </c>
      <c r="AG125" s="2">
        <v>14</v>
      </c>
      <c r="AH125" s="2">
        <v>10</v>
      </c>
      <c r="AI125" s="2">
        <v>19</v>
      </c>
      <c r="AL125" s="4">
        <v>6.3750000000000001E-2</v>
      </c>
      <c r="AM125" s="4">
        <v>0.36273066666666665</v>
      </c>
      <c r="AQ125" s="4">
        <v>1.0305316011235954</v>
      </c>
      <c r="AR125" s="4">
        <v>1.3183260393873086</v>
      </c>
      <c r="AS125" s="4">
        <v>0.73662105263157895</v>
      </c>
      <c r="AV125" s="22">
        <f>(P125*E125*AL125)+(F125*Q125*AM125)+(G125*R125*AN125)+(H125*S125*AO125)+(I125*T125*AP125)</f>
        <v>38.497254865000002</v>
      </c>
      <c r="AW125" s="22">
        <f>(J125*AQ125*AC125)+(K125*AR125*AD125)+(L125*AS125*AE125)+(M125*AT125*AF125)</f>
        <v>35.560647301999261</v>
      </c>
      <c r="AX125" s="15">
        <f>AW125+AV125</f>
        <v>74.05790216699927</v>
      </c>
    </row>
    <row r="126" spans="1:50" s="8" customFormat="1" x14ac:dyDescent="0.25">
      <c r="A126" s="8" t="s">
        <v>64</v>
      </c>
      <c r="B126" s="8">
        <v>2011</v>
      </c>
      <c r="C126" s="8" t="s">
        <v>60</v>
      </c>
      <c r="D126" s="8" t="s">
        <v>61</v>
      </c>
      <c r="E126" s="9">
        <f t="shared" ref="E126:P126" si="136">AVERAGE(E122:E125)</f>
        <v>42.185000000000002</v>
      </c>
      <c r="F126" s="9">
        <f t="shared" si="136"/>
        <v>30.213749999999997</v>
      </c>
      <c r="G126" s="9" t="e">
        <f t="shared" si="136"/>
        <v>#DIV/0!</v>
      </c>
      <c r="H126" s="9" t="e">
        <f t="shared" si="136"/>
        <v>#DIV/0!</v>
      </c>
      <c r="I126" s="9" t="e">
        <f t="shared" si="136"/>
        <v>#DIV/0!</v>
      </c>
      <c r="J126" s="9">
        <f t="shared" si="136"/>
        <v>1.8465000000000003</v>
      </c>
      <c r="K126" s="9">
        <f t="shared" si="136"/>
        <v>1.1948750000000001</v>
      </c>
      <c r="L126" s="9">
        <f t="shared" si="136"/>
        <v>1.3565</v>
      </c>
      <c r="M126" s="9" t="e">
        <f t="shared" si="136"/>
        <v>#DIV/0!</v>
      </c>
      <c r="N126" s="9" t="e">
        <f t="shared" si="136"/>
        <v>#DIV/0!</v>
      </c>
      <c r="O126" s="9">
        <f t="shared" si="136"/>
        <v>4.375</v>
      </c>
      <c r="P126" s="9">
        <f t="shared" si="136"/>
        <v>1.375</v>
      </c>
      <c r="Q126" s="9">
        <f t="shared" ref="Q126:AU126" si="137">AVERAGE(Q122:Q125)</f>
        <v>3</v>
      </c>
      <c r="R126" s="9">
        <f t="shared" si="137"/>
        <v>0</v>
      </c>
      <c r="S126" s="9" t="e">
        <f t="shared" si="137"/>
        <v>#DIV/0!</v>
      </c>
      <c r="T126" s="9" t="e">
        <f t="shared" si="137"/>
        <v>#DIV/0!</v>
      </c>
      <c r="U126" s="9">
        <f t="shared" si="137"/>
        <v>20.5</v>
      </c>
      <c r="V126" s="9">
        <f t="shared" si="137"/>
        <v>17.25</v>
      </c>
      <c r="W126" s="9">
        <f t="shared" si="137"/>
        <v>4.75</v>
      </c>
      <c r="X126" s="9">
        <f t="shared" si="137"/>
        <v>0</v>
      </c>
      <c r="Y126" s="9" t="e">
        <f t="shared" si="137"/>
        <v>#DIV/0!</v>
      </c>
      <c r="Z126" s="9">
        <f t="shared" si="137"/>
        <v>42.5</v>
      </c>
      <c r="AA126" s="9">
        <f t="shared" si="137"/>
        <v>10</v>
      </c>
      <c r="AB126" s="9">
        <f t="shared" si="137"/>
        <v>0</v>
      </c>
      <c r="AC126" s="9">
        <f t="shared" si="137"/>
        <v>20.25</v>
      </c>
      <c r="AD126" s="9">
        <f t="shared" si="137"/>
        <v>8.25</v>
      </c>
      <c r="AE126" s="9">
        <f t="shared" si="137"/>
        <v>1.5</v>
      </c>
      <c r="AF126" s="9">
        <f t="shared" si="137"/>
        <v>0</v>
      </c>
      <c r="AG126" s="9">
        <f t="shared" si="137"/>
        <v>20.5</v>
      </c>
      <c r="AH126" s="9">
        <f t="shared" si="137"/>
        <v>17.25</v>
      </c>
      <c r="AI126" s="9">
        <f t="shared" si="137"/>
        <v>4.75</v>
      </c>
      <c r="AJ126" s="9" t="e">
        <f t="shared" si="137"/>
        <v>#DIV/0!</v>
      </c>
      <c r="AK126" s="9" t="e">
        <f t="shared" si="137"/>
        <v>#DIV/0!</v>
      </c>
      <c r="AL126" s="10">
        <f t="shared" si="137"/>
        <v>7.7385416666666665E-2</v>
      </c>
      <c r="AM126" s="10">
        <f t="shared" si="137"/>
        <v>0.39604980901573761</v>
      </c>
      <c r="AN126" s="10" t="e">
        <f t="shared" si="137"/>
        <v>#DIV/0!</v>
      </c>
      <c r="AO126" s="10" t="e">
        <f t="shared" si="137"/>
        <v>#DIV/0!</v>
      </c>
      <c r="AP126" s="10" t="e">
        <f t="shared" si="137"/>
        <v>#DIV/0!</v>
      </c>
      <c r="AQ126" s="10">
        <f t="shared" si="137"/>
        <v>1.0135608447864213</v>
      </c>
      <c r="AR126" s="10">
        <f t="shared" si="137"/>
        <v>1.1189880985614558</v>
      </c>
      <c r="AS126" s="10">
        <f t="shared" si="137"/>
        <v>0.73662105263157895</v>
      </c>
      <c r="AT126" s="10" t="e">
        <f t="shared" si="137"/>
        <v>#DIV/0!</v>
      </c>
      <c r="AU126" s="10" t="e">
        <f t="shared" si="137"/>
        <v>#DIV/0!</v>
      </c>
      <c r="AV126" s="22">
        <f t="shared" ref="AV126" si="138">AVERAGE(AV122:AV125)</f>
        <v>39.71680717306765</v>
      </c>
      <c r="AW126" s="22">
        <f t="shared" ref="AW126:AX126" si="139">AVERAGE(AW122:AW125)</f>
        <v>46.541226669862347</v>
      </c>
      <c r="AX126" s="15">
        <f t="shared" si="139"/>
        <v>86.258033842930004</v>
      </c>
    </row>
    <row r="127" spans="1:50" s="8" customFormat="1" x14ac:dyDescent="0.25">
      <c r="A127" s="8" t="s">
        <v>64</v>
      </c>
      <c r="B127" s="8">
        <v>2011</v>
      </c>
      <c r="C127" s="8" t="s">
        <v>60</v>
      </c>
      <c r="D127" s="8" t="s">
        <v>62</v>
      </c>
      <c r="E127" s="9">
        <f>STDEV(E122:E125)</f>
        <v>2.7208492853029047</v>
      </c>
      <c r="F127" s="9">
        <f t="shared" ref="F127:AX127" si="140">STDEV(F122:F125)</f>
        <v>4.4753442605010836</v>
      </c>
      <c r="G127" s="9" t="e">
        <f t="shared" si="140"/>
        <v>#DIV/0!</v>
      </c>
      <c r="H127" s="9" t="e">
        <f t="shared" si="140"/>
        <v>#DIV/0!</v>
      </c>
      <c r="I127" s="9" t="e">
        <f t="shared" si="140"/>
        <v>#DIV/0!</v>
      </c>
      <c r="J127" s="9">
        <f t="shared" si="140"/>
        <v>0.97804132496195328</v>
      </c>
      <c r="K127" s="9">
        <f t="shared" si="140"/>
        <v>0.23430584535317675</v>
      </c>
      <c r="L127" s="9" t="e">
        <f t="shared" si="140"/>
        <v>#DIV/0!</v>
      </c>
      <c r="M127" s="9" t="e">
        <f t="shared" si="140"/>
        <v>#DIV/0!</v>
      </c>
      <c r="N127" s="9" t="e">
        <f t="shared" si="140"/>
        <v>#DIV/0!</v>
      </c>
      <c r="O127" s="9">
        <f t="shared" si="140"/>
        <v>0.25</v>
      </c>
      <c r="P127" s="9">
        <f t="shared" si="140"/>
        <v>0.25</v>
      </c>
      <c r="Q127" s="9">
        <f t="shared" si="140"/>
        <v>0</v>
      </c>
      <c r="R127" s="9">
        <f t="shared" si="140"/>
        <v>0</v>
      </c>
      <c r="S127" s="9" t="e">
        <f t="shared" si="140"/>
        <v>#DIV/0!</v>
      </c>
      <c r="T127" s="9" t="e">
        <f t="shared" si="140"/>
        <v>#DIV/0!</v>
      </c>
      <c r="U127" s="9">
        <f t="shared" si="140"/>
        <v>7.32575365861197</v>
      </c>
      <c r="V127" s="9">
        <f t="shared" si="140"/>
        <v>7.7190241179396075</v>
      </c>
      <c r="W127" s="9">
        <f t="shared" si="140"/>
        <v>9.5</v>
      </c>
      <c r="X127" s="9">
        <f t="shared" si="140"/>
        <v>0</v>
      </c>
      <c r="Y127" s="9" t="e">
        <f t="shared" si="140"/>
        <v>#DIV/0!</v>
      </c>
      <c r="Z127" s="9">
        <f t="shared" si="140"/>
        <v>6.6583281184793934</v>
      </c>
      <c r="AA127" s="9">
        <f t="shared" si="140"/>
        <v>0</v>
      </c>
      <c r="AB127" s="9">
        <f t="shared" si="140"/>
        <v>0</v>
      </c>
      <c r="AC127" s="9">
        <f t="shared" si="140"/>
        <v>6.8495741960115053</v>
      </c>
      <c r="AD127" s="9">
        <f t="shared" si="140"/>
        <v>5.5602757725374259</v>
      </c>
      <c r="AE127" s="9">
        <f t="shared" si="140"/>
        <v>3</v>
      </c>
      <c r="AF127" s="9">
        <f t="shared" si="140"/>
        <v>0</v>
      </c>
      <c r="AG127" s="9">
        <f t="shared" si="140"/>
        <v>7.32575365861197</v>
      </c>
      <c r="AH127" s="9">
        <f t="shared" si="140"/>
        <v>7.7190241179396075</v>
      </c>
      <c r="AI127" s="9">
        <f t="shared" si="140"/>
        <v>9.5</v>
      </c>
      <c r="AJ127" s="9" t="e">
        <f t="shared" si="140"/>
        <v>#DIV/0!</v>
      </c>
      <c r="AK127" s="9" t="e">
        <f t="shared" si="140"/>
        <v>#DIV/0!</v>
      </c>
      <c r="AL127" s="9">
        <f t="shared" si="140"/>
        <v>1.3371446178954164E-2</v>
      </c>
      <c r="AM127" s="9">
        <f t="shared" si="140"/>
        <v>8.0127406777555019E-2</v>
      </c>
      <c r="AN127" s="9" t="e">
        <f t="shared" si="140"/>
        <v>#DIV/0!</v>
      </c>
      <c r="AO127" s="9" t="e">
        <f t="shared" si="140"/>
        <v>#DIV/0!</v>
      </c>
      <c r="AP127" s="9" t="e">
        <f t="shared" si="140"/>
        <v>#DIV/0!</v>
      </c>
      <c r="AQ127" s="9">
        <f t="shared" si="140"/>
        <v>0.14349612667617961</v>
      </c>
      <c r="AR127" s="9">
        <f t="shared" si="140"/>
        <v>0.17359734486597259</v>
      </c>
      <c r="AS127" s="9" t="e">
        <f t="shared" si="140"/>
        <v>#DIV/0!</v>
      </c>
      <c r="AT127" s="9" t="e">
        <f t="shared" si="140"/>
        <v>#DIV/0!</v>
      </c>
      <c r="AU127" s="9" t="e">
        <f t="shared" si="140"/>
        <v>#DIV/0!</v>
      </c>
      <c r="AV127" s="9">
        <f t="shared" si="140"/>
        <v>2.657276106209884</v>
      </c>
      <c r="AW127" s="9">
        <f t="shared" si="140"/>
        <v>15.395358897448999</v>
      </c>
      <c r="AX127" s="9">
        <f t="shared" si="140"/>
        <v>16.345171131938041</v>
      </c>
    </row>
    <row r="128" spans="1:50" x14ac:dyDescent="0.25">
      <c r="A128" t="s">
        <v>56</v>
      </c>
      <c r="B128">
        <v>2011</v>
      </c>
      <c r="C128" s="11" t="s">
        <v>59</v>
      </c>
      <c r="D128" t="s">
        <v>19</v>
      </c>
      <c r="J128" s="2">
        <v>17.653541202672606</v>
      </c>
      <c r="K128" s="2">
        <v>3.1486968544763227</v>
      </c>
      <c r="L128" s="2">
        <v>0</v>
      </c>
      <c r="O128" s="2">
        <f>SUM(P128:T128)</f>
        <v>0</v>
      </c>
      <c r="P128" s="2">
        <v>0</v>
      </c>
      <c r="U128" s="2">
        <v>8</v>
      </c>
      <c r="V128" s="2">
        <v>27</v>
      </c>
      <c r="W128" s="2">
        <v>28</v>
      </c>
      <c r="X128" s="2">
        <v>0</v>
      </c>
      <c r="Y128" s="2">
        <v>0</v>
      </c>
      <c r="Z128" s="2">
        <f>SUM(U128:Y128)</f>
        <v>63</v>
      </c>
      <c r="AA128" s="2">
        <v>8</v>
      </c>
      <c r="AB128" s="2">
        <v>2</v>
      </c>
      <c r="AC128" s="2">
        <v>8</v>
      </c>
      <c r="AD128" s="2">
        <v>22</v>
      </c>
      <c r="AE128" s="2">
        <v>0</v>
      </c>
      <c r="AF128" s="2">
        <v>0</v>
      </c>
      <c r="AG128" s="2">
        <v>8</v>
      </c>
      <c r="AH128" s="2">
        <v>27</v>
      </c>
      <c r="AI128" s="2">
        <v>15</v>
      </c>
      <c r="AQ128" s="4">
        <v>0.27053240740740736</v>
      </c>
      <c r="AR128" s="4">
        <v>0.1989530047129463</v>
      </c>
      <c r="AS128" s="4">
        <v>0.26806913756459716</v>
      </c>
      <c r="AV128" s="22">
        <f>(P128*E128*AL128)+(F128*Q128*AM128)+(G128*R128*AN128)+(H128*S128*AO128)+(I128*T128*AP128)</f>
        <v>0</v>
      </c>
      <c r="AW128" s="22">
        <f>(J128*AQ128*AC128)+(K128*AR128*AD128)+(L128*AS128*AE128)+(M128*AT128*AF128)</f>
        <v>51.9885794094209</v>
      </c>
      <c r="AX128" s="15">
        <f>AW128+AV128</f>
        <v>51.9885794094209</v>
      </c>
    </row>
    <row r="129" spans="1:50" x14ac:dyDescent="0.25">
      <c r="A129" t="s">
        <v>56</v>
      </c>
      <c r="B129">
        <v>2011</v>
      </c>
      <c r="C129" s="11" t="s">
        <v>59</v>
      </c>
      <c r="D129" t="s">
        <v>20</v>
      </c>
      <c r="J129" s="2">
        <v>14.68573382544507</v>
      </c>
      <c r="K129" s="2">
        <v>4.4276876019575857</v>
      </c>
      <c r="L129" s="2">
        <v>4.1083727530747183E-2</v>
      </c>
      <c r="O129" s="2">
        <f t="shared" ref="O129:O132" si="141">SUM(P129:T129)</f>
        <v>0</v>
      </c>
      <c r="P129" s="2">
        <v>0</v>
      </c>
      <c r="U129" s="2">
        <v>7</v>
      </c>
      <c r="V129" s="2">
        <v>25</v>
      </c>
      <c r="W129" s="2">
        <v>36</v>
      </c>
      <c r="X129" s="2">
        <v>0</v>
      </c>
      <c r="Y129" s="2">
        <v>0</v>
      </c>
      <c r="Z129" s="2">
        <f t="shared" ref="Z129:Z132" si="142">SUM(U129:Y129)</f>
        <v>68</v>
      </c>
      <c r="AA129" s="2">
        <v>7</v>
      </c>
      <c r="AB129" s="2">
        <v>3</v>
      </c>
      <c r="AC129" s="2">
        <v>7</v>
      </c>
      <c r="AD129" s="2">
        <v>23</v>
      </c>
      <c r="AE129" s="2">
        <v>0</v>
      </c>
      <c r="AF129" s="2">
        <v>0</v>
      </c>
      <c r="AG129" s="2">
        <v>7</v>
      </c>
      <c r="AH129" s="2">
        <v>25</v>
      </c>
      <c r="AI129" s="2">
        <v>18</v>
      </c>
      <c r="AQ129" s="4">
        <v>0.34414137720901894</v>
      </c>
      <c r="AR129" s="4">
        <v>0.24760615582950607</v>
      </c>
      <c r="AS129" s="4">
        <v>0.2563104614529283</v>
      </c>
      <c r="AV129" s="22">
        <f>(P129*E129*AL129)+(F129*Q129*AM129)+(G129*R129*AN129)+(H129*S129*AO129)+(I129*T129*AP129)</f>
        <v>0</v>
      </c>
      <c r="AW129" s="22">
        <f>(J129*AQ129*AC129)+(K129*AR129*AD129)+(L129*AS129*AE129)+(M129*AT129*AF129)</f>
        <v>60.593202893793872</v>
      </c>
      <c r="AX129" s="15">
        <f>AW129+AV129</f>
        <v>60.593202893793872</v>
      </c>
    </row>
    <row r="130" spans="1:50" x14ac:dyDescent="0.25">
      <c r="A130" t="s">
        <v>56</v>
      </c>
      <c r="B130">
        <v>2011</v>
      </c>
      <c r="C130" s="11" t="s">
        <v>59</v>
      </c>
      <c r="D130" t="s">
        <v>21</v>
      </c>
      <c r="J130" s="2">
        <v>15.900407711056948</v>
      </c>
      <c r="K130" s="2">
        <v>5.0172884373690838</v>
      </c>
      <c r="L130" s="2">
        <v>1.0705456621004572</v>
      </c>
      <c r="O130" s="2">
        <f t="shared" si="141"/>
        <v>0</v>
      </c>
      <c r="P130" s="2">
        <v>0</v>
      </c>
      <c r="U130" s="2">
        <v>7</v>
      </c>
      <c r="V130" s="2">
        <v>34</v>
      </c>
      <c r="W130" s="2">
        <v>23</v>
      </c>
      <c r="X130" s="2">
        <v>0</v>
      </c>
      <c r="Y130" s="2">
        <v>0</v>
      </c>
      <c r="Z130" s="2">
        <f t="shared" si="142"/>
        <v>64</v>
      </c>
      <c r="AA130" s="2">
        <v>7</v>
      </c>
      <c r="AB130" s="2">
        <v>3</v>
      </c>
      <c r="AC130" s="2">
        <v>7</v>
      </c>
      <c r="AD130" s="2">
        <v>23</v>
      </c>
      <c r="AE130" s="2">
        <v>0</v>
      </c>
      <c r="AF130" s="2">
        <v>0</v>
      </c>
      <c r="AG130" s="2">
        <v>7</v>
      </c>
      <c r="AH130" s="2">
        <v>34</v>
      </c>
      <c r="AI130" s="2">
        <v>9</v>
      </c>
      <c r="AQ130" s="4">
        <v>0.26953231492361934</v>
      </c>
      <c r="AR130" s="4">
        <v>0.30155011764705891</v>
      </c>
      <c r="AS130" s="4">
        <v>0.19719558359621445</v>
      </c>
      <c r="AV130" s="22">
        <f>(P130*E130*AL130)+(F130*Q130*AM130)+(G130*R130*AN130)+(H130*S130*AO130)+(I130*T130*AP130)</f>
        <v>0</v>
      </c>
      <c r="AW130" s="22">
        <f>(J130*AQ130*AC130)+(K130*AR130*AD130)+(L130*AS130*AE130)+(M130*AT130*AF130)</f>
        <v>64.797886016964966</v>
      </c>
      <c r="AX130" s="15">
        <f>AW130+AV130</f>
        <v>64.797886016964966</v>
      </c>
    </row>
    <row r="131" spans="1:50" x14ac:dyDescent="0.25">
      <c r="A131" t="s">
        <v>56</v>
      </c>
      <c r="B131">
        <v>2011</v>
      </c>
      <c r="C131" s="11" t="s">
        <v>59</v>
      </c>
      <c r="D131" t="s">
        <v>22</v>
      </c>
      <c r="J131" s="2">
        <v>19.614391304347826</v>
      </c>
      <c r="K131" s="2">
        <v>4.3826580493537035</v>
      </c>
      <c r="L131" s="2">
        <v>0</v>
      </c>
      <c r="O131" s="2">
        <f t="shared" si="141"/>
        <v>0</v>
      </c>
      <c r="P131" s="2">
        <v>0</v>
      </c>
      <c r="U131" s="2">
        <v>7</v>
      </c>
      <c r="V131" s="2">
        <v>35</v>
      </c>
      <c r="W131" s="2">
        <v>32</v>
      </c>
      <c r="X131" s="2">
        <v>0</v>
      </c>
      <c r="Y131" s="2">
        <v>0</v>
      </c>
      <c r="Z131" s="2">
        <f t="shared" si="142"/>
        <v>74</v>
      </c>
      <c r="AA131" s="2">
        <v>7</v>
      </c>
      <c r="AB131" s="2">
        <v>3</v>
      </c>
      <c r="AC131" s="2">
        <v>7</v>
      </c>
      <c r="AD131" s="2">
        <v>23</v>
      </c>
      <c r="AE131" s="2">
        <v>0</v>
      </c>
      <c r="AF131" s="2">
        <v>0</v>
      </c>
      <c r="AG131" s="2">
        <v>7</v>
      </c>
      <c r="AH131" s="2">
        <v>35</v>
      </c>
      <c r="AI131" s="2">
        <v>8</v>
      </c>
      <c r="AQ131" s="4">
        <v>0.23122690217391315</v>
      </c>
      <c r="AR131" s="4">
        <v>0.11007984210998466</v>
      </c>
      <c r="AS131" s="4">
        <v>0.26971222590805111</v>
      </c>
      <c r="AV131" s="22">
        <f>(P131*E131*AL131)+(F131*Q131*AM131)+(G131*R131*AN131)+(H131*S131*AO131)+(I131*T131*AP131)</f>
        <v>0</v>
      </c>
      <c r="AW131" s="22">
        <f>(J131*AQ131*AC131)+(K131*AR131*AD131)+(L131*AS131*AE131)+(M131*AT131*AF131)</f>
        <v>42.84379761550192</v>
      </c>
      <c r="AX131" s="15">
        <f>AW131+AV131</f>
        <v>42.84379761550192</v>
      </c>
    </row>
    <row r="132" spans="1:50" x14ac:dyDescent="0.25">
      <c r="A132" t="s">
        <v>56</v>
      </c>
      <c r="B132">
        <v>2011</v>
      </c>
      <c r="C132" s="11" t="s">
        <v>59</v>
      </c>
      <c r="D132" t="s">
        <v>23</v>
      </c>
      <c r="J132" s="2">
        <v>18.164345594525237</v>
      </c>
      <c r="K132" s="2">
        <v>7.5696813310772697</v>
      </c>
      <c r="L132" s="2">
        <v>0.63388372093023404</v>
      </c>
      <c r="O132" s="2">
        <f t="shared" si="141"/>
        <v>0</v>
      </c>
      <c r="P132" s="2">
        <v>0</v>
      </c>
      <c r="U132" s="2">
        <v>10</v>
      </c>
      <c r="V132" s="2">
        <v>29</v>
      </c>
      <c r="W132" s="2">
        <v>30</v>
      </c>
      <c r="X132" s="2">
        <v>0</v>
      </c>
      <c r="Y132" s="2">
        <v>0</v>
      </c>
      <c r="Z132" s="2">
        <f t="shared" si="142"/>
        <v>69</v>
      </c>
      <c r="AA132" s="2">
        <v>10</v>
      </c>
      <c r="AB132" s="2">
        <v>0</v>
      </c>
      <c r="AC132" s="2">
        <v>10</v>
      </c>
      <c r="AD132" s="2">
        <v>20</v>
      </c>
      <c r="AE132" s="2">
        <v>0</v>
      </c>
      <c r="AF132" s="2">
        <v>0</v>
      </c>
      <c r="AG132" s="2">
        <v>10</v>
      </c>
      <c r="AH132" s="2">
        <v>29</v>
      </c>
      <c r="AI132" s="2">
        <v>11</v>
      </c>
      <c r="AQ132" s="4">
        <v>0.25758679706601467</v>
      </c>
      <c r="AR132" s="4">
        <v>0.20735881627620217</v>
      </c>
      <c r="AS132" s="4">
        <v>0.13783860327570527</v>
      </c>
      <c r="AV132" s="22">
        <f>(P132*E132*AL132)+(F132*Q132*AM132)+(G132*R132*AN132)+(H132*S132*AO132)+(I132*T132*AP132)</f>
        <v>0</v>
      </c>
      <c r="AW132" s="22">
        <f>(J132*AQ132*AC132)+(K132*AR132*AD132)+(L132*AS132*AE132)+(M132*AT132*AF132)</f>
        <v>78.181759232944287</v>
      </c>
      <c r="AX132" s="15">
        <f>AW132+AV132</f>
        <v>78.181759232944287</v>
      </c>
    </row>
    <row r="133" spans="1:50" s="5" customFormat="1" x14ac:dyDescent="0.25">
      <c r="A133" s="5" t="s">
        <v>56</v>
      </c>
      <c r="B133" s="5">
        <v>2011</v>
      </c>
      <c r="C133" s="5" t="s">
        <v>59</v>
      </c>
      <c r="D133" s="5" t="s">
        <v>61</v>
      </c>
      <c r="E133" s="6" t="e">
        <f t="shared" ref="E133:AU133" si="143">AVERAGE(E128:E132)</f>
        <v>#DIV/0!</v>
      </c>
      <c r="F133" s="6" t="e">
        <f t="shared" si="143"/>
        <v>#DIV/0!</v>
      </c>
      <c r="G133" s="6" t="e">
        <f t="shared" si="143"/>
        <v>#DIV/0!</v>
      </c>
      <c r="H133" s="6" t="e">
        <f t="shared" si="143"/>
        <v>#DIV/0!</v>
      </c>
      <c r="I133" s="6" t="e">
        <f t="shared" si="143"/>
        <v>#DIV/0!</v>
      </c>
      <c r="J133" s="6">
        <f t="shared" si="143"/>
        <v>17.203683927609536</v>
      </c>
      <c r="K133" s="6">
        <f t="shared" si="143"/>
        <v>4.9092024548467936</v>
      </c>
      <c r="L133" s="6">
        <f t="shared" si="143"/>
        <v>0.34910262211228771</v>
      </c>
      <c r="M133" s="6" t="e">
        <f t="shared" si="143"/>
        <v>#DIV/0!</v>
      </c>
      <c r="N133" s="6" t="e">
        <f t="shared" si="143"/>
        <v>#DIV/0!</v>
      </c>
      <c r="O133" s="6">
        <f t="shared" si="143"/>
        <v>0</v>
      </c>
      <c r="P133" s="6">
        <f t="shared" si="143"/>
        <v>0</v>
      </c>
      <c r="Q133" s="6" t="e">
        <f t="shared" si="143"/>
        <v>#DIV/0!</v>
      </c>
      <c r="R133" s="6" t="e">
        <f t="shared" si="143"/>
        <v>#DIV/0!</v>
      </c>
      <c r="S133" s="6" t="e">
        <f t="shared" si="143"/>
        <v>#DIV/0!</v>
      </c>
      <c r="T133" s="6" t="e">
        <f t="shared" si="143"/>
        <v>#DIV/0!</v>
      </c>
      <c r="U133" s="6">
        <f t="shared" si="143"/>
        <v>7.8</v>
      </c>
      <c r="V133" s="6">
        <f t="shared" si="143"/>
        <v>30</v>
      </c>
      <c r="W133" s="6">
        <f t="shared" si="143"/>
        <v>29.8</v>
      </c>
      <c r="X133" s="6">
        <f t="shared" si="143"/>
        <v>0</v>
      </c>
      <c r="Y133" s="6">
        <f t="shared" si="143"/>
        <v>0</v>
      </c>
      <c r="Z133" s="6">
        <f t="shared" si="143"/>
        <v>67.599999999999994</v>
      </c>
      <c r="AA133" s="6">
        <f t="shared" si="143"/>
        <v>7.8</v>
      </c>
      <c r="AB133" s="6">
        <f t="shared" si="143"/>
        <v>2.2000000000000002</v>
      </c>
      <c r="AC133" s="6">
        <f t="shared" si="143"/>
        <v>7.8</v>
      </c>
      <c r="AD133" s="6">
        <f t="shared" si="143"/>
        <v>22.2</v>
      </c>
      <c r="AE133" s="6">
        <f t="shared" si="143"/>
        <v>0</v>
      </c>
      <c r="AF133" s="6">
        <f t="shared" si="143"/>
        <v>0</v>
      </c>
      <c r="AG133" s="6">
        <f t="shared" si="143"/>
        <v>7.8</v>
      </c>
      <c r="AH133" s="6">
        <f t="shared" si="143"/>
        <v>30</v>
      </c>
      <c r="AI133" s="6">
        <f t="shared" si="143"/>
        <v>12.2</v>
      </c>
      <c r="AJ133" s="6" t="e">
        <f t="shared" si="143"/>
        <v>#DIV/0!</v>
      </c>
      <c r="AK133" s="6" t="e">
        <f t="shared" si="143"/>
        <v>#DIV/0!</v>
      </c>
      <c r="AL133" s="7" t="e">
        <f t="shared" si="143"/>
        <v>#DIV/0!</v>
      </c>
      <c r="AM133" s="7" t="e">
        <f t="shared" si="143"/>
        <v>#DIV/0!</v>
      </c>
      <c r="AN133" s="7" t="e">
        <f t="shared" si="143"/>
        <v>#DIV/0!</v>
      </c>
      <c r="AO133" s="7" t="e">
        <f t="shared" si="143"/>
        <v>#DIV/0!</v>
      </c>
      <c r="AP133" s="7" t="e">
        <f t="shared" si="143"/>
        <v>#DIV/0!</v>
      </c>
      <c r="AQ133" s="7">
        <f t="shared" si="143"/>
        <v>0.27460395975599466</v>
      </c>
      <c r="AR133" s="7">
        <f t="shared" si="143"/>
        <v>0.21310958731513963</v>
      </c>
      <c r="AS133" s="7">
        <f t="shared" si="143"/>
        <v>0.22582520235949927</v>
      </c>
      <c r="AT133" s="7" t="e">
        <f t="shared" si="143"/>
        <v>#DIV/0!</v>
      </c>
      <c r="AU133" s="7" t="e">
        <f t="shared" si="143"/>
        <v>#DIV/0!</v>
      </c>
      <c r="AV133" s="22">
        <f t="shared" ref="AV133:AX133" si="144">AVERAGE(AV128:AV132)</f>
        <v>0</v>
      </c>
      <c r="AW133" s="22">
        <f t="shared" si="144"/>
        <v>59.681045033725198</v>
      </c>
      <c r="AX133" s="15">
        <f t="shared" si="144"/>
        <v>59.681045033725198</v>
      </c>
    </row>
    <row r="134" spans="1:50" s="5" customFormat="1" x14ac:dyDescent="0.25">
      <c r="A134" s="5" t="s">
        <v>56</v>
      </c>
      <c r="B134" s="5">
        <v>2011</v>
      </c>
      <c r="C134" s="5" t="s">
        <v>59</v>
      </c>
      <c r="D134" s="5" t="s">
        <v>62</v>
      </c>
      <c r="E134" s="6" t="e">
        <f>STDEV(E128:E132)</f>
        <v>#DIV/0!</v>
      </c>
      <c r="F134" s="6" t="e">
        <f t="shared" ref="F134:AX134" si="145">STDEV(F128:F132)</f>
        <v>#DIV/0!</v>
      </c>
      <c r="G134" s="6" t="e">
        <f t="shared" si="145"/>
        <v>#DIV/0!</v>
      </c>
      <c r="H134" s="6" t="e">
        <f t="shared" si="145"/>
        <v>#DIV/0!</v>
      </c>
      <c r="I134" s="6" t="e">
        <f t="shared" si="145"/>
        <v>#DIV/0!</v>
      </c>
      <c r="J134" s="6">
        <f t="shared" si="145"/>
        <v>1.9349001315372036</v>
      </c>
      <c r="K134" s="6">
        <f t="shared" si="145"/>
        <v>1.6354140121029865</v>
      </c>
      <c r="L134" s="6">
        <f t="shared" si="145"/>
        <v>0.48481987767157197</v>
      </c>
      <c r="M134" s="6" t="e">
        <f t="shared" si="145"/>
        <v>#DIV/0!</v>
      </c>
      <c r="N134" s="6" t="e">
        <f t="shared" si="145"/>
        <v>#DIV/0!</v>
      </c>
      <c r="O134" s="6">
        <f t="shared" si="145"/>
        <v>0</v>
      </c>
      <c r="P134" s="6">
        <f t="shared" si="145"/>
        <v>0</v>
      </c>
      <c r="Q134" s="6" t="e">
        <f t="shared" si="145"/>
        <v>#DIV/0!</v>
      </c>
      <c r="R134" s="6" t="e">
        <f t="shared" si="145"/>
        <v>#DIV/0!</v>
      </c>
      <c r="S134" s="6" t="e">
        <f t="shared" si="145"/>
        <v>#DIV/0!</v>
      </c>
      <c r="T134" s="6" t="e">
        <f t="shared" si="145"/>
        <v>#DIV/0!</v>
      </c>
      <c r="U134" s="6">
        <f t="shared" si="145"/>
        <v>1.3038404810405309</v>
      </c>
      <c r="V134" s="6">
        <f t="shared" si="145"/>
        <v>4.358898943540674</v>
      </c>
      <c r="W134" s="6">
        <f t="shared" si="145"/>
        <v>4.8166378315169229</v>
      </c>
      <c r="X134" s="6">
        <f t="shared" si="145"/>
        <v>0</v>
      </c>
      <c r="Y134" s="6">
        <f t="shared" si="145"/>
        <v>0</v>
      </c>
      <c r="Z134" s="6">
        <f t="shared" si="145"/>
        <v>4.3931765272977596</v>
      </c>
      <c r="AA134" s="6">
        <f t="shared" si="145"/>
        <v>1.3038404810405309</v>
      </c>
      <c r="AB134" s="6">
        <f t="shared" si="145"/>
        <v>1.3038404810405297</v>
      </c>
      <c r="AC134" s="6">
        <f t="shared" si="145"/>
        <v>1.3038404810405309</v>
      </c>
      <c r="AD134" s="6">
        <f t="shared" si="145"/>
        <v>1.3038404810405297</v>
      </c>
      <c r="AE134" s="6">
        <f t="shared" si="145"/>
        <v>0</v>
      </c>
      <c r="AF134" s="6">
        <f t="shared" si="145"/>
        <v>0</v>
      </c>
      <c r="AG134" s="6">
        <f t="shared" si="145"/>
        <v>1.3038404810405309</v>
      </c>
      <c r="AH134" s="6">
        <f t="shared" si="145"/>
        <v>4.358898943540674</v>
      </c>
      <c r="AI134" s="6">
        <f t="shared" si="145"/>
        <v>4.2071367935925243</v>
      </c>
      <c r="AJ134" s="6" t="e">
        <f t="shared" si="145"/>
        <v>#DIV/0!</v>
      </c>
      <c r="AK134" s="6" t="e">
        <f t="shared" si="145"/>
        <v>#DIV/0!</v>
      </c>
      <c r="AL134" s="6" t="e">
        <f t="shared" si="145"/>
        <v>#DIV/0!</v>
      </c>
      <c r="AM134" s="6" t="e">
        <f t="shared" si="145"/>
        <v>#DIV/0!</v>
      </c>
      <c r="AN134" s="6" t="e">
        <f t="shared" si="145"/>
        <v>#DIV/0!</v>
      </c>
      <c r="AO134" s="6" t="e">
        <f t="shared" si="145"/>
        <v>#DIV/0!</v>
      </c>
      <c r="AP134" s="6" t="e">
        <f t="shared" si="145"/>
        <v>#DIV/0!</v>
      </c>
      <c r="AQ134" s="6">
        <f t="shared" si="145"/>
        <v>4.1978877118039389E-2</v>
      </c>
      <c r="AR134" s="6">
        <f t="shared" si="145"/>
        <v>7.0463375664616815E-2</v>
      </c>
      <c r="AS134" s="6">
        <f t="shared" si="145"/>
        <v>5.7448386853810936E-2</v>
      </c>
      <c r="AT134" s="6" t="e">
        <f t="shared" si="145"/>
        <v>#DIV/0!</v>
      </c>
      <c r="AU134" s="6" t="e">
        <f t="shared" si="145"/>
        <v>#DIV/0!</v>
      </c>
      <c r="AV134" s="6">
        <f t="shared" si="145"/>
        <v>0</v>
      </c>
      <c r="AW134" s="6">
        <f t="shared" si="145"/>
        <v>13.341265377525154</v>
      </c>
      <c r="AX134" s="6">
        <f t="shared" si="145"/>
        <v>13.341265377525154</v>
      </c>
    </row>
    <row r="135" spans="1:50" x14ac:dyDescent="0.25">
      <c r="A135" t="s">
        <v>56</v>
      </c>
      <c r="B135">
        <v>2011</v>
      </c>
      <c r="C135" s="11" t="s">
        <v>60</v>
      </c>
      <c r="D135" t="s">
        <v>25</v>
      </c>
      <c r="E135" s="2">
        <v>44.71</v>
      </c>
      <c r="J135" s="2">
        <v>10.881953727506428</v>
      </c>
      <c r="K135" s="2">
        <v>4.9061753246753259</v>
      </c>
      <c r="L135" s="2">
        <v>0.48267977528090145</v>
      </c>
      <c r="O135" s="2">
        <f t="shared" ref="O135:O139" si="146">SUM(P135:T135)</f>
        <v>2.5</v>
      </c>
      <c r="P135" s="2">
        <v>2.5</v>
      </c>
      <c r="Q135" s="2">
        <v>0</v>
      </c>
      <c r="R135" s="2">
        <v>0</v>
      </c>
      <c r="U135" s="2">
        <v>15</v>
      </c>
      <c r="V135" s="2">
        <v>16</v>
      </c>
      <c r="W135" s="2">
        <v>19</v>
      </c>
      <c r="X135" s="2">
        <v>0</v>
      </c>
      <c r="Z135" s="2">
        <f t="shared" ref="Z135:Z139" si="147">SUM(U135:Y135)</f>
        <v>50</v>
      </c>
      <c r="AA135" s="2">
        <v>10</v>
      </c>
      <c r="AB135" s="2">
        <v>0</v>
      </c>
      <c r="AC135" s="2">
        <v>15</v>
      </c>
      <c r="AD135" s="2">
        <v>15</v>
      </c>
      <c r="AE135" s="2">
        <v>0</v>
      </c>
      <c r="AF135" s="2">
        <v>0</v>
      </c>
      <c r="AG135" s="2">
        <v>15</v>
      </c>
      <c r="AH135" s="2">
        <v>16</v>
      </c>
      <c r="AI135" s="2">
        <v>19</v>
      </c>
      <c r="AL135" s="4">
        <v>9.5172073921971245E-2</v>
      </c>
      <c r="AQ135" s="4">
        <v>0.20864803625377643</v>
      </c>
      <c r="AR135" s="4">
        <v>0.1708571615606182</v>
      </c>
      <c r="AS135" s="4">
        <v>0.34873851785638288</v>
      </c>
      <c r="AV135" s="22">
        <f>(P135*E135*AL135)+(F135*Q135*AM135)+(G135*R135*AN135)+(H135*S135*AO135)+(I135*T135*AP135)</f>
        <v>10.637858562628336</v>
      </c>
      <c r="AW135" s="22">
        <f>(J135*AQ135*AC135)+(K135*AR135*AD135)+(L135*AS135*AE135)+(M135*AT135*AF135)</f>
        <v>46.631301989121738</v>
      </c>
      <c r="AX135" s="15">
        <f>AW135+AV135</f>
        <v>57.269160551750076</v>
      </c>
    </row>
    <row r="136" spans="1:50" x14ac:dyDescent="0.25">
      <c r="A136" t="s">
        <v>56</v>
      </c>
      <c r="B136">
        <v>2011</v>
      </c>
      <c r="C136" s="11" t="s">
        <v>60</v>
      </c>
      <c r="D136" t="s">
        <v>26</v>
      </c>
      <c r="E136" s="2">
        <v>45.818333333333328</v>
      </c>
      <c r="J136" s="2">
        <v>10.581015213991185</v>
      </c>
      <c r="K136" s="2">
        <v>2.6439544488308528</v>
      </c>
      <c r="L136" s="2">
        <v>0</v>
      </c>
      <c r="O136" s="2">
        <f t="shared" si="146"/>
        <v>2.5</v>
      </c>
      <c r="P136" s="2">
        <v>2.5</v>
      </c>
      <c r="Q136" s="2">
        <v>0</v>
      </c>
      <c r="R136" s="2">
        <v>0</v>
      </c>
      <c r="U136" s="2">
        <v>9</v>
      </c>
      <c r="V136" s="2">
        <v>15</v>
      </c>
      <c r="W136" s="2">
        <v>28</v>
      </c>
      <c r="X136" s="2">
        <v>0</v>
      </c>
      <c r="Z136" s="2">
        <f t="shared" si="147"/>
        <v>52</v>
      </c>
      <c r="AA136" s="2">
        <v>9</v>
      </c>
      <c r="AB136" s="2">
        <v>1</v>
      </c>
      <c r="AC136" s="2">
        <v>9</v>
      </c>
      <c r="AD136" s="2">
        <v>15</v>
      </c>
      <c r="AE136" s="2">
        <v>6</v>
      </c>
      <c r="AF136" s="2">
        <v>0</v>
      </c>
      <c r="AG136" s="2">
        <v>9</v>
      </c>
      <c r="AH136" s="2">
        <v>15</v>
      </c>
      <c r="AI136" s="2">
        <v>26</v>
      </c>
      <c r="AL136" s="4">
        <v>6.0683076923076923E-2</v>
      </c>
      <c r="AQ136" s="4">
        <v>0.21893217054263572</v>
      </c>
      <c r="AR136" s="4">
        <v>0.27283920637490333</v>
      </c>
      <c r="AS136" s="4">
        <v>0.1721516553505977</v>
      </c>
      <c r="AV136" s="22">
        <f>(P136*E136*AL136)+(F136*Q136*AM136)+(G136*R136*AN136)+(H136*S136*AO136)+(I136*T136*AP136)</f>
        <v>6.9509936153846148</v>
      </c>
      <c r="AW136" s="22">
        <f>(J136*AQ136*AC136)+(K136*AR136*AD136)+(L136*AS136*AE136)+(M136*AT136*AF136)</f>
        <v>31.669338148749745</v>
      </c>
      <c r="AX136" s="15">
        <f>AW136+AV136</f>
        <v>38.620331764134363</v>
      </c>
    </row>
    <row r="137" spans="1:50" x14ac:dyDescent="0.25">
      <c r="A137" t="s">
        <v>56</v>
      </c>
      <c r="B137">
        <v>2011</v>
      </c>
      <c r="C137" s="11" t="s">
        <v>60</v>
      </c>
      <c r="D137" t="s">
        <v>27</v>
      </c>
      <c r="E137" s="2">
        <v>45.951666666666661</v>
      </c>
      <c r="J137" s="2">
        <v>15.75660909488413</v>
      </c>
      <c r="K137" s="2">
        <v>2.2263805261234935</v>
      </c>
      <c r="L137" s="2">
        <v>0</v>
      </c>
      <c r="O137" s="2">
        <f t="shared" si="146"/>
        <v>2</v>
      </c>
      <c r="P137" s="2">
        <v>2</v>
      </c>
      <c r="Q137" s="2">
        <v>0</v>
      </c>
      <c r="R137" s="2">
        <v>0</v>
      </c>
      <c r="U137" s="2">
        <v>7</v>
      </c>
      <c r="V137" s="2">
        <v>9</v>
      </c>
      <c r="W137" s="2">
        <v>14</v>
      </c>
      <c r="X137" s="2">
        <v>0</v>
      </c>
      <c r="Z137" s="2">
        <f t="shared" si="147"/>
        <v>30</v>
      </c>
      <c r="AA137" s="2">
        <v>7</v>
      </c>
      <c r="AB137" s="2">
        <v>3</v>
      </c>
      <c r="AC137" s="2">
        <v>7</v>
      </c>
      <c r="AD137" s="2">
        <v>9</v>
      </c>
      <c r="AE137" s="2">
        <v>14</v>
      </c>
      <c r="AF137" s="2">
        <v>0</v>
      </c>
      <c r="AG137" s="2">
        <v>7</v>
      </c>
      <c r="AH137" s="2">
        <v>9</v>
      </c>
      <c r="AI137" s="2">
        <v>14</v>
      </c>
      <c r="AL137" s="4">
        <v>7.7155349794238673E-2</v>
      </c>
      <c r="AQ137" s="4">
        <v>0.15658350100603621</v>
      </c>
      <c r="AR137" s="4">
        <v>0.25127172828160033</v>
      </c>
      <c r="AS137" s="4">
        <v>8.4465992810046436E-2</v>
      </c>
      <c r="AV137" s="22">
        <f>(P137*E137*AL137)+(F137*Q137*AM137)+(G137*R137*AN137)+(H137*S137*AO137)+(I137*T137*AP137)</f>
        <v>7.0908338305898475</v>
      </c>
      <c r="AW137" s="22">
        <f>(J137*AQ137*AC137)+(K137*AR137*AD137)+(L137*AS137*AE137)+(M137*AT137*AF137)</f>
        <v>22.305413455927496</v>
      </c>
      <c r="AX137" s="15">
        <f>AW137+AV137</f>
        <v>29.396247286517344</v>
      </c>
    </row>
    <row r="138" spans="1:50" x14ac:dyDescent="0.25">
      <c r="A138" t="s">
        <v>56</v>
      </c>
      <c r="B138">
        <v>2011</v>
      </c>
      <c r="C138" s="11" t="s">
        <v>60</v>
      </c>
      <c r="D138" t="s">
        <v>28</v>
      </c>
      <c r="E138" s="2">
        <v>44.515000000000008</v>
      </c>
      <c r="J138" s="2">
        <v>12.808185053380782</v>
      </c>
      <c r="K138" s="2">
        <v>4.7032126668078806</v>
      </c>
      <c r="L138" s="2">
        <v>1.1246216216216218</v>
      </c>
      <c r="O138" s="2">
        <f t="shared" si="146"/>
        <v>3</v>
      </c>
      <c r="P138" s="2">
        <v>3</v>
      </c>
      <c r="Q138" s="2">
        <v>0</v>
      </c>
      <c r="R138" s="2">
        <v>0</v>
      </c>
      <c r="U138" s="2">
        <v>16</v>
      </c>
      <c r="V138" s="2">
        <v>21</v>
      </c>
      <c r="W138" s="2">
        <v>21</v>
      </c>
      <c r="X138" s="2">
        <v>0</v>
      </c>
      <c r="Z138" s="2">
        <f t="shared" si="147"/>
        <v>58</v>
      </c>
      <c r="AA138" s="2">
        <v>10</v>
      </c>
      <c r="AB138" s="2">
        <v>0</v>
      </c>
      <c r="AC138" s="2">
        <v>16</v>
      </c>
      <c r="AD138" s="2">
        <v>14</v>
      </c>
      <c r="AE138" s="2">
        <v>0</v>
      </c>
      <c r="AF138" s="2">
        <v>0</v>
      </c>
      <c r="AG138" s="2">
        <v>16</v>
      </c>
      <c r="AH138" s="2">
        <v>21</v>
      </c>
      <c r="AI138" s="2">
        <v>13</v>
      </c>
      <c r="AL138" s="4">
        <v>6.988449531737774E-2</v>
      </c>
      <c r="AQ138" s="4">
        <v>0.24951936026936025</v>
      </c>
      <c r="AR138" s="4">
        <v>0.1897751005978853</v>
      </c>
      <c r="AS138" s="4">
        <v>0.2308619618116976</v>
      </c>
      <c r="AV138" s="22">
        <f>(P138*E138*AL138)+(F138*Q138*AM138)+(G138*R138*AN138)+(H138*S138*AO138)+(I138*T138*AP138)</f>
        <v>9.3327249271592105</v>
      </c>
      <c r="AW138" s="22">
        <f>(J138*AQ138*AC138)+(K138*AR138*AD138)+(L138*AS138*AE138)+(M138*AT138*AF138)</f>
        <v>63.62997944937247</v>
      </c>
      <c r="AX138" s="15">
        <f>AW138+AV138</f>
        <v>72.962704376531676</v>
      </c>
    </row>
    <row r="139" spans="1:50" x14ac:dyDescent="0.25">
      <c r="A139" t="s">
        <v>56</v>
      </c>
      <c r="B139">
        <v>2011</v>
      </c>
      <c r="C139" s="11" t="s">
        <v>60</v>
      </c>
      <c r="D139" t="s">
        <v>29</v>
      </c>
      <c r="E139" s="2">
        <v>45.991666666666667</v>
      </c>
      <c r="J139" s="2">
        <v>16.078871951219512</v>
      </c>
      <c r="K139" s="2">
        <v>5.3410917456776357</v>
      </c>
      <c r="L139" s="2">
        <v>0.72459339407745205</v>
      </c>
      <c r="O139" s="2">
        <f t="shared" si="146"/>
        <v>4</v>
      </c>
      <c r="P139" s="2">
        <v>4</v>
      </c>
      <c r="Q139" s="2">
        <v>0</v>
      </c>
      <c r="R139" s="2">
        <v>0</v>
      </c>
      <c r="U139" s="2">
        <v>14</v>
      </c>
      <c r="V139" s="2">
        <v>20</v>
      </c>
      <c r="W139" s="2">
        <v>16</v>
      </c>
      <c r="X139" s="2">
        <v>0</v>
      </c>
      <c r="Z139" s="2">
        <f t="shared" si="147"/>
        <v>50</v>
      </c>
      <c r="AA139" s="2">
        <v>10</v>
      </c>
      <c r="AB139" s="2">
        <v>0</v>
      </c>
      <c r="AC139" s="2">
        <v>14</v>
      </c>
      <c r="AD139" s="2">
        <v>16</v>
      </c>
      <c r="AE139" s="2">
        <v>0</v>
      </c>
      <c r="AF139" s="2">
        <v>0</v>
      </c>
      <c r="AG139" s="2">
        <v>14</v>
      </c>
      <c r="AH139" s="2">
        <v>20</v>
      </c>
      <c r="AI139" s="2">
        <v>16</v>
      </c>
      <c r="AL139" s="4">
        <v>4.2218749999999999E-2</v>
      </c>
      <c r="AQ139" s="4">
        <v>0.12966666666666668</v>
      </c>
      <c r="AR139" s="4">
        <v>0.12682968783181153</v>
      </c>
      <c r="AS139" s="4">
        <v>0.22032900834105668</v>
      </c>
      <c r="AV139" s="22">
        <f>(P139*E139*AL139)+(F139*Q139*AM139)+(G139*R139*AN139)+(H139*S139*AO139)+(I139*T139*AP139)</f>
        <v>7.7668427083333329</v>
      </c>
      <c r="AW139" s="22">
        <f>(J139*AQ139*AC139)+(K139*AR139*AD139)+(L139*AS139*AE139)+(M139*AT139*AF139)</f>
        <v>40.027056196012914</v>
      </c>
      <c r="AX139" s="15">
        <f>AW139+AV139</f>
        <v>47.79389890434625</v>
      </c>
    </row>
    <row r="140" spans="1:50" s="8" customFormat="1" x14ac:dyDescent="0.25">
      <c r="A140" s="8" t="s">
        <v>56</v>
      </c>
      <c r="B140" s="8">
        <v>2011</v>
      </c>
      <c r="C140" s="8" t="s">
        <v>60</v>
      </c>
      <c r="D140" s="8" t="s">
        <v>61</v>
      </c>
      <c r="E140" s="9">
        <f t="shared" ref="E140:AU140" si="148">AVERAGE(E135:E139)</f>
        <v>45.397333333333336</v>
      </c>
      <c r="F140" s="9" t="e">
        <f t="shared" si="148"/>
        <v>#DIV/0!</v>
      </c>
      <c r="G140" s="9" t="e">
        <f t="shared" si="148"/>
        <v>#DIV/0!</v>
      </c>
      <c r="H140" s="9" t="e">
        <f t="shared" si="148"/>
        <v>#DIV/0!</v>
      </c>
      <c r="I140" s="9" t="e">
        <f t="shared" si="148"/>
        <v>#DIV/0!</v>
      </c>
      <c r="J140" s="9">
        <f t="shared" si="148"/>
        <v>13.221327008196408</v>
      </c>
      <c r="K140" s="9">
        <f t="shared" si="148"/>
        <v>3.9641629424230374</v>
      </c>
      <c r="L140" s="9">
        <f t="shared" si="148"/>
        <v>0.46637895819599506</v>
      </c>
      <c r="M140" s="9" t="e">
        <f t="shared" si="148"/>
        <v>#DIV/0!</v>
      </c>
      <c r="N140" s="9" t="e">
        <f t="shared" si="148"/>
        <v>#DIV/0!</v>
      </c>
      <c r="O140" s="9">
        <f t="shared" ref="O140" si="149">AVERAGE(O135:O139)</f>
        <v>2.8</v>
      </c>
      <c r="P140" s="9">
        <f t="shared" si="148"/>
        <v>2.8</v>
      </c>
      <c r="Q140" s="9">
        <f t="shared" si="148"/>
        <v>0</v>
      </c>
      <c r="R140" s="9">
        <f t="shared" si="148"/>
        <v>0</v>
      </c>
      <c r="S140" s="9" t="e">
        <f t="shared" si="148"/>
        <v>#DIV/0!</v>
      </c>
      <c r="T140" s="9" t="e">
        <f t="shared" si="148"/>
        <v>#DIV/0!</v>
      </c>
      <c r="U140" s="9">
        <f t="shared" si="148"/>
        <v>12.2</v>
      </c>
      <c r="V140" s="9">
        <f t="shared" si="148"/>
        <v>16.2</v>
      </c>
      <c r="W140" s="9">
        <f t="shared" si="148"/>
        <v>19.600000000000001</v>
      </c>
      <c r="X140" s="9">
        <f t="shared" si="148"/>
        <v>0</v>
      </c>
      <c r="Y140" s="9" t="e">
        <f t="shared" si="148"/>
        <v>#DIV/0!</v>
      </c>
      <c r="Z140" s="9">
        <f t="shared" ref="Z140" si="150">AVERAGE(Z135:Z139)</f>
        <v>48</v>
      </c>
      <c r="AA140" s="9">
        <f t="shared" si="148"/>
        <v>9.1999999999999993</v>
      </c>
      <c r="AB140" s="9">
        <f t="shared" si="148"/>
        <v>0.8</v>
      </c>
      <c r="AC140" s="9">
        <f t="shared" si="148"/>
        <v>12.2</v>
      </c>
      <c r="AD140" s="9">
        <f t="shared" si="148"/>
        <v>13.8</v>
      </c>
      <c r="AE140" s="9">
        <f t="shared" si="148"/>
        <v>4</v>
      </c>
      <c r="AF140" s="9">
        <f t="shared" si="148"/>
        <v>0</v>
      </c>
      <c r="AG140" s="9">
        <f t="shared" si="148"/>
        <v>12.2</v>
      </c>
      <c r="AH140" s="9">
        <f t="shared" si="148"/>
        <v>16.2</v>
      </c>
      <c r="AI140" s="9">
        <f t="shared" si="148"/>
        <v>17.600000000000001</v>
      </c>
      <c r="AJ140" s="9" t="e">
        <f t="shared" si="148"/>
        <v>#DIV/0!</v>
      </c>
      <c r="AK140" s="9" t="e">
        <f t="shared" si="148"/>
        <v>#DIV/0!</v>
      </c>
      <c r="AL140" s="10">
        <f t="shared" si="148"/>
        <v>6.9022749191332916E-2</v>
      </c>
      <c r="AM140" s="10" t="e">
        <f t="shared" si="148"/>
        <v>#DIV/0!</v>
      </c>
      <c r="AN140" s="10" t="e">
        <f t="shared" si="148"/>
        <v>#DIV/0!</v>
      </c>
      <c r="AO140" s="10" t="e">
        <f t="shared" si="148"/>
        <v>#DIV/0!</v>
      </c>
      <c r="AP140" s="10" t="e">
        <f t="shared" si="148"/>
        <v>#DIV/0!</v>
      </c>
      <c r="AQ140" s="10">
        <f t="shared" si="148"/>
        <v>0.19266994694769507</v>
      </c>
      <c r="AR140" s="10">
        <f t="shared" si="148"/>
        <v>0.20231457692936372</v>
      </c>
      <c r="AS140" s="10">
        <f t="shared" si="148"/>
        <v>0.21130942723395627</v>
      </c>
      <c r="AT140" s="10" t="e">
        <f t="shared" si="148"/>
        <v>#DIV/0!</v>
      </c>
      <c r="AU140" s="10" t="e">
        <f t="shared" si="148"/>
        <v>#DIV/0!</v>
      </c>
      <c r="AV140" s="22">
        <f t="shared" ref="AV140:AX140" si="151">AVERAGE(AV135:AV139)</f>
        <v>8.3558507288190675</v>
      </c>
      <c r="AW140" s="22">
        <f t="shared" si="151"/>
        <v>40.852617847836875</v>
      </c>
      <c r="AX140" s="15">
        <f t="shared" si="151"/>
        <v>49.208468576655932</v>
      </c>
    </row>
    <row r="141" spans="1:50" s="8" customFormat="1" x14ac:dyDescent="0.25">
      <c r="A141" s="8" t="s">
        <v>56</v>
      </c>
      <c r="B141" s="8">
        <v>2011</v>
      </c>
      <c r="C141" s="8" t="s">
        <v>60</v>
      </c>
      <c r="D141" s="8" t="s">
        <v>62</v>
      </c>
      <c r="E141" s="9">
        <f>STDEV(E135:E139)</f>
        <v>0.7226163881648674</v>
      </c>
      <c r="F141" s="9" t="e">
        <f t="shared" ref="F141:AX141" si="152">STDEV(F135:F139)</f>
        <v>#DIV/0!</v>
      </c>
      <c r="G141" s="9" t="e">
        <f t="shared" si="152"/>
        <v>#DIV/0!</v>
      </c>
      <c r="H141" s="9" t="e">
        <f t="shared" si="152"/>
        <v>#DIV/0!</v>
      </c>
      <c r="I141" s="9" t="e">
        <f t="shared" si="152"/>
        <v>#DIV/0!</v>
      </c>
      <c r="J141" s="9">
        <f t="shared" si="152"/>
        <v>2.6080557103103992</v>
      </c>
      <c r="K141" s="9">
        <f t="shared" si="152"/>
        <v>1.4223530632032728</v>
      </c>
      <c r="L141" s="9">
        <f t="shared" si="152"/>
        <v>0.48353967799572589</v>
      </c>
      <c r="M141" s="9" t="e">
        <f t="shared" si="152"/>
        <v>#DIV/0!</v>
      </c>
      <c r="N141" s="9" t="e">
        <f t="shared" si="152"/>
        <v>#DIV/0!</v>
      </c>
      <c r="O141" s="9">
        <f t="shared" si="152"/>
        <v>0.75828754440515456</v>
      </c>
      <c r="P141" s="9">
        <f t="shared" si="152"/>
        <v>0.75828754440515456</v>
      </c>
      <c r="Q141" s="9">
        <f t="shared" si="152"/>
        <v>0</v>
      </c>
      <c r="R141" s="9">
        <f t="shared" si="152"/>
        <v>0</v>
      </c>
      <c r="S141" s="9" t="e">
        <f t="shared" si="152"/>
        <v>#DIV/0!</v>
      </c>
      <c r="T141" s="9" t="e">
        <f t="shared" si="152"/>
        <v>#DIV/0!</v>
      </c>
      <c r="U141" s="9">
        <f t="shared" si="152"/>
        <v>3.9623225512317886</v>
      </c>
      <c r="V141" s="9">
        <f t="shared" si="152"/>
        <v>4.764451699828637</v>
      </c>
      <c r="W141" s="9">
        <f t="shared" si="152"/>
        <v>5.4129474410897442</v>
      </c>
      <c r="X141" s="9">
        <f t="shared" si="152"/>
        <v>0</v>
      </c>
      <c r="Y141" s="9" t="e">
        <f t="shared" si="152"/>
        <v>#DIV/0!</v>
      </c>
      <c r="Z141" s="9">
        <f t="shared" si="152"/>
        <v>10.583005244258363</v>
      </c>
      <c r="AA141" s="9">
        <f t="shared" si="152"/>
        <v>1.3038404810405309</v>
      </c>
      <c r="AB141" s="9">
        <f t="shared" si="152"/>
        <v>1.3038404810405297</v>
      </c>
      <c r="AC141" s="9">
        <f t="shared" si="152"/>
        <v>3.9623225512317886</v>
      </c>
      <c r="AD141" s="9">
        <f t="shared" si="152"/>
        <v>2.7748873851023195</v>
      </c>
      <c r="AE141" s="9">
        <f t="shared" si="152"/>
        <v>6.164414002968976</v>
      </c>
      <c r="AF141" s="9">
        <f t="shared" si="152"/>
        <v>0</v>
      </c>
      <c r="AG141" s="9">
        <f t="shared" si="152"/>
        <v>3.9623225512317886</v>
      </c>
      <c r="AH141" s="9">
        <f t="shared" si="152"/>
        <v>4.764451699828637</v>
      </c>
      <c r="AI141" s="9">
        <f t="shared" si="152"/>
        <v>5.2249401910452535</v>
      </c>
      <c r="AJ141" s="9" t="e">
        <f t="shared" si="152"/>
        <v>#DIV/0!</v>
      </c>
      <c r="AK141" s="9" t="e">
        <f t="shared" si="152"/>
        <v>#DIV/0!</v>
      </c>
      <c r="AL141" s="9">
        <f t="shared" si="152"/>
        <v>1.9612964392280229E-2</v>
      </c>
      <c r="AM141" s="9" t="e">
        <f t="shared" si="152"/>
        <v>#DIV/0!</v>
      </c>
      <c r="AN141" s="9" t="e">
        <f t="shared" si="152"/>
        <v>#DIV/0!</v>
      </c>
      <c r="AO141" s="9" t="e">
        <f t="shared" si="152"/>
        <v>#DIV/0!</v>
      </c>
      <c r="AP141" s="9" t="e">
        <f t="shared" si="152"/>
        <v>#DIV/0!</v>
      </c>
      <c r="AQ141" s="9">
        <f t="shared" si="152"/>
        <v>4.8601708889480712E-2</v>
      </c>
      <c r="AR141" s="9">
        <f t="shared" si="152"/>
        <v>5.9613970588645891E-2</v>
      </c>
      <c r="AS141" s="9">
        <f t="shared" si="152"/>
        <v>9.6141818888023922E-2</v>
      </c>
      <c r="AT141" s="9" t="e">
        <f t="shared" si="152"/>
        <v>#DIV/0!</v>
      </c>
      <c r="AU141" s="9" t="e">
        <f t="shared" si="152"/>
        <v>#DIV/0!</v>
      </c>
      <c r="AV141" s="9">
        <f t="shared" si="152"/>
        <v>1.5876605952720952</v>
      </c>
      <c r="AW141" s="9">
        <f t="shared" si="152"/>
        <v>15.662170672992101</v>
      </c>
      <c r="AX141" s="9">
        <f t="shared" si="152"/>
        <v>16.851351833913512</v>
      </c>
    </row>
    <row r="142" spans="1:50" s="30" customFormat="1" x14ac:dyDescent="0.25"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1"/>
      <c r="AW142" s="31"/>
      <c r="AX142" s="31"/>
    </row>
    <row r="143" spans="1:50" s="11" customFormat="1" x14ac:dyDescent="0.25">
      <c r="A143" s="11" t="s">
        <v>47</v>
      </c>
      <c r="B143" s="11">
        <v>1977</v>
      </c>
      <c r="C143" s="11" t="s">
        <v>59</v>
      </c>
      <c r="D143" s="11" t="s">
        <v>19</v>
      </c>
      <c r="E143" s="12"/>
      <c r="F143" s="12"/>
      <c r="G143" s="12"/>
      <c r="H143" s="12"/>
      <c r="I143" s="12"/>
      <c r="J143" s="12">
        <v>17.2</v>
      </c>
      <c r="K143" s="12">
        <v>0.17</v>
      </c>
      <c r="L143" s="12"/>
      <c r="M143" s="12"/>
      <c r="N143" s="12"/>
      <c r="O143" s="12">
        <f>SUM(P143:T143)</f>
        <v>0</v>
      </c>
      <c r="P143" s="12">
        <v>0</v>
      </c>
      <c r="Q143" s="12"/>
      <c r="R143" s="12"/>
      <c r="S143" s="12"/>
      <c r="T143" s="12"/>
      <c r="U143" s="12">
        <v>6</v>
      </c>
      <c r="V143" s="12">
        <v>24</v>
      </c>
      <c r="W143" s="12">
        <v>0</v>
      </c>
      <c r="X143" s="12"/>
      <c r="Y143" s="12"/>
      <c r="Z143" s="12">
        <f>SUM(U143:Y143)</f>
        <v>30</v>
      </c>
      <c r="AA143" s="12">
        <v>6</v>
      </c>
      <c r="AB143" s="12">
        <v>4</v>
      </c>
      <c r="AC143" s="12">
        <v>6</v>
      </c>
      <c r="AD143" s="12">
        <v>24</v>
      </c>
      <c r="AE143" s="12">
        <v>0</v>
      </c>
      <c r="AF143" s="12"/>
      <c r="AG143" s="12"/>
      <c r="AH143" s="12"/>
      <c r="AI143" s="12"/>
      <c r="AJ143" s="12"/>
      <c r="AK143" s="12"/>
      <c r="AL143" s="13"/>
      <c r="AM143" s="13"/>
      <c r="AN143" s="13"/>
      <c r="AO143" s="13"/>
      <c r="AP143" s="13"/>
      <c r="AQ143" s="13">
        <v>0.496</v>
      </c>
      <c r="AR143" s="13">
        <v>0.57599999999999996</v>
      </c>
      <c r="AS143" s="13"/>
      <c r="AT143" s="13"/>
      <c r="AU143" s="13"/>
      <c r="AV143" s="22">
        <f>(P143*E143*AL143)+(F143*Q143*AM143)+(G143*R143*AN143)+(H143*S143*AO143)+(I143*T143*AP143)</f>
        <v>0</v>
      </c>
      <c r="AW143" s="22">
        <f>(J143*AQ143*AC143)+(K143*AR143*AD143)+(L143*AS143*AE143)+(M143*AT143*AF143)</f>
        <v>53.537280000000003</v>
      </c>
      <c r="AX143" s="15">
        <f>AW143+AV143</f>
        <v>53.537280000000003</v>
      </c>
    </row>
    <row r="144" spans="1:50" s="11" customFormat="1" x14ac:dyDescent="0.25">
      <c r="A144" s="11" t="s">
        <v>47</v>
      </c>
      <c r="B144" s="11">
        <v>1977</v>
      </c>
      <c r="C144" s="11" t="s">
        <v>59</v>
      </c>
      <c r="D144" s="11" t="s">
        <v>20</v>
      </c>
      <c r="E144" s="12"/>
      <c r="F144" s="12"/>
      <c r="G144" s="12"/>
      <c r="H144" s="12"/>
      <c r="I144" s="12"/>
      <c r="J144" s="12">
        <v>18.899999999999999</v>
      </c>
      <c r="K144" s="12">
        <v>0.18</v>
      </c>
      <c r="L144" s="12"/>
      <c r="M144" s="12"/>
      <c r="N144" s="12"/>
      <c r="O144" s="12">
        <f t="shared" ref="O144:O146" si="153">SUM(P144:T144)</f>
        <v>0</v>
      </c>
      <c r="P144" s="12">
        <v>0</v>
      </c>
      <c r="Q144" s="12"/>
      <c r="R144" s="12"/>
      <c r="S144" s="12"/>
      <c r="T144" s="12"/>
      <c r="U144" s="12">
        <v>6</v>
      </c>
      <c r="V144" s="12">
        <v>24</v>
      </c>
      <c r="W144" s="12">
        <v>0</v>
      </c>
      <c r="X144" s="12"/>
      <c r="Y144" s="12"/>
      <c r="Z144" s="12">
        <f t="shared" ref="Z144:Z146" si="154">SUM(U144:Y144)</f>
        <v>30</v>
      </c>
      <c r="AA144" s="12">
        <v>6</v>
      </c>
      <c r="AB144" s="12">
        <v>4</v>
      </c>
      <c r="AC144" s="12">
        <v>6</v>
      </c>
      <c r="AD144" s="12">
        <v>24</v>
      </c>
      <c r="AE144" s="12">
        <v>0</v>
      </c>
      <c r="AF144" s="12"/>
      <c r="AG144" s="12"/>
      <c r="AH144" s="12"/>
      <c r="AI144" s="12"/>
      <c r="AJ144" s="12"/>
      <c r="AK144" s="12"/>
      <c r="AL144" s="13"/>
      <c r="AM144" s="13"/>
      <c r="AN144" s="13"/>
      <c r="AO144" s="13"/>
      <c r="AP144" s="13"/>
      <c r="AQ144" s="13">
        <v>0.496</v>
      </c>
      <c r="AR144" s="13">
        <v>0.45200000000000001</v>
      </c>
      <c r="AS144" s="13"/>
      <c r="AT144" s="13"/>
      <c r="AU144" s="13"/>
      <c r="AV144" s="22">
        <f>(P144*E144*AL144)+(F144*Q144*AM144)+(G144*R144*AN144)+(H144*S144*AO144)+(I144*T144*AP144)</f>
        <v>0</v>
      </c>
      <c r="AW144" s="22">
        <f>(J144*AQ144*AC144)+(K144*AR144*AD144)+(L144*AS144*AE144)+(M144*AT144*AF144)</f>
        <v>58.199039999999997</v>
      </c>
      <c r="AX144" s="15">
        <f>AW144+AV144</f>
        <v>58.199039999999997</v>
      </c>
    </row>
    <row r="145" spans="1:50" s="11" customFormat="1" x14ac:dyDescent="0.25">
      <c r="A145" s="11" t="s">
        <v>47</v>
      </c>
      <c r="B145" s="11">
        <v>1977</v>
      </c>
      <c r="C145" s="11" t="s">
        <v>59</v>
      </c>
      <c r="D145" s="11" t="s">
        <v>21</v>
      </c>
      <c r="E145" s="12"/>
      <c r="F145" s="12"/>
      <c r="G145" s="12"/>
      <c r="H145" s="12"/>
      <c r="I145" s="12"/>
      <c r="J145" s="12">
        <v>17.7</v>
      </c>
      <c r="K145" s="12">
        <v>0.18</v>
      </c>
      <c r="L145" s="12"/>
      <c r="M145" s="12"/>
      <c r="N145" s="12"/>
      <c r="O145" s="12">
        <f t="shared" si="153"/>
        <v>0</v>
      </c>
      <c r="P145" s="12">
        <v>0</v>
      </c>
      <c r="Q145" s="12"/>
      <c r="R145" s="12"/>
      <c r="S145" s="12"/>
      <c r="T145" s="12"/>
      <c r="U145" s="12">
        <v>6</v>
      </c>
      <c r="V145" s="12">
        <v>24</v>
      </c>
      <c r="W145" s="12">
        <v>0</v>
      </c>
      <c r="X145" s="12"/>
      <c r="Y145" s="12"/>
      <c r="Z145" s="12">
        <f t="shared" si="154"/>
        <v>30</v>
      </c>
      <c r="AA145" s="12">
        <v>6</v>
      </c>
      <c r="AB145" s="12">
        <v>4</v>
      </c>
      <c r="AC145" s="12">
        <v>6</v>
      </c>
      <c r="AD145" s="12">
        <v>24</v>
      </c>
      <c r="AE145" s="12">
        <v>0</v>
      </c>
      <c r="AF145" s="12"/>
      <c r="AG145" s="12"/>
      <c r="AH145" s="12"/>
      <c r="AI145" s="12"/>
      <c r="AJ145" s="12"/>
      <c r="AK145" s="12"/>
      <c r="AL145" s="13"/>
      <c r="AM145" s="13"/>
      <c r="AN145" s="13"/>
      <c r="AO145" s="13"/>
      <c r="AP145" s="13"/>
      <c r="AQ145" s="13">
        <v>0.496</v>
      </c>
      <c r="AR145" s="13">
        <v>0.48399999999999999</v>
      </c>
      <c r="AS145" s="13"/>
      <c r="AT145" s="13"/>
      <c r="AU145" s="13"/>
      <c r="AV145" s="22">
        <f>(P145*E145*AL145)+(F145*Q145*AM145)+(G145*R145*AN145)+(H145*S145*AO145)+(I145*T145*AP145)</f>
        <v>0</v>
      </c>
      <c r="AW145" s="22">
        <f>(J145*AQ145*AC145)+(K145*AR145*AD145)+(L145*AS145*AE145)+(M145*AT145*AF145)</f>
        <v>54.766079999999995</v>
      </c>
      <c r="AX145" s="15">
        <f>AW145+AV145</f>
        <v>54.766079999999995</v>
      </c>
    </row>
    <row r="146" spans="1:50" s="11" customFormat="1" x14ac:dyDescent="0.25">
      <c r="A146" s="11" t="s">
        <v>47</v>
      </c>
      <c r="B146" s="11">
        <v>1977</v>
      </c>
      <c r="C146" s="11" t="s">
        <v>59</v>
      </c>
      <c r="D146" s="11" t="s">
        <v>22</v>
      </c>
      <c r="E146" s="12"/>
      <c r="F146" s="12"/>
      <c r="G146" s="12"/>
      <c r="H146" s="12"/>
      <c r="I146" s="12"/>
      <c r="J146" s="12">
        <v>18.8</v>
      </c>
      <c r="K146" s="12">
        <v>0.16</v>
      </c>
      <c r="L146" s="12"/>
      <c r="M146" s="12"/>
      <c r="N146" s="12"/>
      <c r="O146" s="12">
        <f t="shared" si="153"/>
        <v>0</v>
      </c>
      <c r="P146" s="12">
        <v>0</v>
      </c>
      <c r="Q146" s="12"/>
      <c r="R146" s="12"/>
      <c r="S146" s="12"/>
      <c r="T146" s="12"/>
      <c r="U146" s="12">
        <v>6</v>
      </c>
      <c r="V146" s="12">
        <v>24</v>
      </c>
      <c r="W146" s="12">
        <v>0</v>
      </c>
      <c r="X146" s="12"/>
      <c r="Y146" s="12"/>
      <c r="Z146" s="12">
        <f t="shared" si="154"/>
        <v>30</v>
      </c>
      <c r="AA146" s="12">
        <v>6</v>
      </c>
      <c r="AB146" s="12">
        <v>4</v>
      </c>
      <c r="AC146" s="12">
        <v>6</v>
      </c>
      <c r="AD146" s="12">
        <v>24</v>
      </c>
      <c r="AE146" s="12">
        <v>0</v>
      </c>
      <c r="AF146" s="12"/>
      <c r="AG146" s="12"/>
      <c r="AH146" s="12"/>
      <c r="AI146" s="12"/>
      <c r="AJ146" s="12"/>
      <c r="AK146" s="12"/>
      <c r="AL146" s="13"/>
      <c r="AM146" s="13"/>
      <c r="AN146" s="13"/>
      <c r="AO146" s="13"/>
      <c r="AP146" s="13"/>
      <c r="AQ146" s="13">
        <v>0.496</v>
      </c>
      <c r="AR146" s="13">
        <v>0.501</v>
      </c>
      <c r="AS146" s="13"/>
      <c r="AT146" s="13"/>
      <c r="AU146" s="13"/>
      <c r="AV146" s="22">
        <f>(P146*E146*AL146)+(F146*Q146*AM146)+(G146*R146*AN146)+(H146*S146*AO146)+(I146*T146*AP146)</f>
        <v>0</v>
      </c>
      <c r="AW146" s="22">
        <f>(J146*AQ146*AC146)+(K146*AR146*AD146)+(L146*AS146*AE146)+(M146*AT146*AF146)</f>
        <v>57.872639999999997</v>
      </c>
      <c r="AX146" s="15">
        <f>AW146+AV146</f>
        <v>57.872639999999997</v>
      </c>
    </row>
    <row r="147" spans="1:50" s="14" customFormat="1" x14ac:dyDescent="0.25">
      <c r="A147" s="14" t="s">
        <v>47</v>
      </c>
      <c r="B147" s="14">
        <v>1977</v>
      </c>
      <c r="C147" s="14" t="s">
        <v>59</v>
      </c>
      <c r="D147" s="14" t="s">
        <v>61</v>
      </c>
      <c r="E147" s="15" t="e">
        <f t="shared" ref="E147:AU147" si="155">AVERAGE(E143:E146)</f>
        <v>#DIV/0!</v>
      </c>
      <c r="F147" s="15" t="e">
        <f t="shared" si="155"/>
        <v>#DIV/0!</v>
      </c>
      <c r="G147" s="15" t="e">
        <f t="shared" si="155"/>
        <v>#DIV/0!</v>
      </c>
      <c r="H147" s="15" t="e">
        <f t="shared" si="155"/>
        <v>#DIV/0!</v>
      </c>
      <c r="I147" s="15" t="e">
        <f t="shared" si="155"/>
        <v>#DIV/0!</v>
      </c>
      <c r="J147" s="15">
        <f t="shared" si="155"/>
        <v>18.149999999999999</v>
      </c>
      <c r="K147" s="15">
        <f t="shared" si="155"/>
        <v>0.17250000000000001</v>
      </c>
      <c r="L147" s="15" t="e">
        <f t="shared" si="155"/>
        <v>#DIV/0!</v>
      </c>
      <c r="M147" s="15" t="e">
        <f t="shared" si="155"/>
        <v>#DIV/0!</v>
      </c>
      <c r="N147" s="15" t="e">
        <f t="shared" si="155"/>
        <v>#DIV/0!</v>
      </c>
      <c r="O147" s="15">
        <f t="shared" si="155"/>
        <v>0</v>
      </c>
      <c r="P147" s="15">
        <f t="shared" si="155"/>
        <v>0</v>
      </c>
      <c r="Q147" s="15" t="e">
        <f t="shared" si="155"/>
        <v>#DIV/0!</v>
      </c>
      <c r="R147" s="15" t="e">
        <f t="shared" si="155"/>
        <v>#DIV/0!</v>
      </c>
      <c r="S147" s="15" t="e">
        <f t="shared" si="155"/>
        <v>#DIV/0!</v>
      </c>
      <c r="T147" s="15" t="e">
        <f t="shared" si="155"/>
        <v>#DIV/0!</v>
      </c>
      <c r="U147" s="15">
        <f t="shared" si="155"/>
        <v>6</v>
      </c>
      <c r="V147" s="15">
        <f t="shared" si="155"/>
        <v>24</v>
      </c>
      <c r="W147" s="15">
        <f t="shared" si="155"/>
        <v>0</v>
      </c>
      <c r="X147" s="15" t="e">
        <f t="shared" si="155"/>
        <v>#DIV/0!</v>
      </c>
      <c r="Y147" s="15" t="e">
        <f t="shared" si="155"/>
        <v>#DIV/0!</v>
      </c>
      <c r="Z147" s="15">
        <f t="shared" si="155"/>
        <v>30</v>
      </c>
      <c r="AA147" s="15">
        <f t="shared" si="155"/>
        <v>6</v>
      </c>
      <c r="AB147" s="15">
        <f t="shared" si="155"/>
        <v>4</v>
      </c>
      <c r="AC147" s="15">
        <f t="shared" si="155"/>
        <v>6</v>
      </c>
      <c r="AD147" s="15">
        <f t="shared" si="155"/>
        <v>24</v>
      </c>
      <c r="AE147" s="15">
        <f t="shared" si="155"/>
        <v>0</v>
      </c>
      <c r="AF147" s="15" t="e">
        <f t="shared" si="155"/>
        <v>#DIV/0!</v>
      </c>
      <c r="AG147" s="15" t="e">
        <f t="shared" si="155"/>
        <v>#DIV/0!</v>
      </c>
      <c r="AH147" s="15" t="e">
        <f t="shared" si="155"/>
        <v>#DIV/0!</v>
      </c>
      <c r="AI147" s="15" t="e">
        <f t="shared" si="155"/>
        <v>#DIV/0!</v>
      </c>
      <c r="AJ147" s="15" t="e">
        <f t="shared" si="155"/>
        <v>#DIV/0!</v>
      </c>
      <c r="AK147" s="15" t="e">
        <f t="shared" si="155"/>
        <v>#DIV/0!</v>
      </c>
      <c r="AL147" s="16" t="e">
        <f t="shared" si="155"/>
        <v>#DIV/0!</v>
      </c>
      <c r="AM147" s="16" t="e">
        <f t="shared" si="155"/>
        <v>#DIV/0!</v>
      </c>
      <c r="AN147" s="16" t="e">
        <f t="shared" si="155"/>
        <v>#DIV/0!</v>
      </c>
      <c r="AO147" s="16" t="e">
        <f t="shared" si="155"/>
        <v>#DIV/0!</v>
      </c>
      <c r="AP147" s="16" t="e">
        <f t="shared" si="155"/>
        <v>#DIV/0!</v>
      </c>
      <c r="AQ147" s="16">
        <f t="shared" si="155"/>
        <v>0.496</v>
      </c>
      <c r="AR147" s="16">
        <f t="shared" si="155"/>
        <v>0.50324999999999998</v>
      </c>
      <c r="AS147" s="16" t="e">
        <f t="shared" si="155"/>
        <v>#DIV/0!</v>
      </c>
      <c r="AT147" s="16" t="e">
        <f t="shared" si="155"/>
        <v>#DIV/0!</v>
      </c>
      <c r="AU147" s="16" t="e">
        <f t="shared" si="155"/>
        <v>#DIV/0!</v>
      </c>
      <c r="AV147" s="22">
        <f t="shared" ref="AV147:AX147" si="156">AVERAGE(AV143:AV146)</f>
        <v>0</v>
      </c>
      <c r="AW147" s="22">
        <f t="shared" si="156"/>
        <v>56.093759999999996</v>
      </c>
      <c r="AX147" s="15">
        <f t="shared" si="156"/>
        <v>56.093759999999996</v>
      </c>
    </row>
    <row r="148" spans="1:50" s="14" customFormat="1" x14ac:dyDescent="0.25">
      <c r="A148" s="14" t="s">
        <v>47</v>
      </c>
      <c r="B148" s="14">
        <v>1977</v>
      </c>
      <c r="C148" s="14" t="s">
        <v>59</v>
      </c>
      <c r="D148" s="14" t="s">
        <v>62</v>
      </c>
      <c r="E148" s="15" t="e">
        <f>STDEV(E143:E146)</f>
        <v>#DIV/0!</v>
      </c>
      <c r="F148" s="15" t="e">
        <f t="shared" ref="F148:AX148" si="157">STDEV(F143:F146)</f>
        <v>#DIV/0!</v>
      </c>
      <c r="G148" s="15" t="e">
        <f t="shared" si="157"/>
        <v>#DIV/0!</v>
      </c>
      <c r="H148" s="15" t="e">
        <f t="shared" si="157"/>
        <v>#DIV/0!</v>
      </c>
      <c r="I148" s="15" t="e">
        <f t="shared" si="157"/>
        <v>#DIV/0!</v>
      </c>
      <c r="J148" s="15">
        <f t="shared" si="157"/>
        <v>0.8346656017032611</v>
      </c>
      <c r="K148" s="15">
        <f t="shared" si="157"/>
        <v>9.5742710775633746E-3</v>
      </c>
      <c r="L148" s="15" t="e">
        <f t="shared" si="157"/>
        <v>#DIV/0!</v>
      </c>
      <c r="M148" s="15" t="e">
        <f t="shared" si="157"/>
        <v>#DIV/0!</v>
      </c>
      <c r="N148" s="15" t="e">
        <f t="shared" si="157"/>
        <v>#DIV/0!</v>
      </c>
      <c r="O148" s="15">
        <f t="shared" si="157"/>
        <v>0</v>
      </c>
      <c r="P148" s="15">
        <f t="shared" si="157"/>
        <v>0</v>
      </c>
      <c r="Q148" s="15" t="e">
        <f t="shared" si="157"/>
        <v>#DIV/0!</v>
      </c>
      <c r="R148" s="15" t="e">
        <f t="shared" si="157"/>
        <v>#DIV/0!</v>
      </c>
      <c r="S148" s="15" t="e">
        <f t="shared" si="157"/>
        <v>#DIV/0!</v>
      </c>
      <c r="T148" s="15" t="e">
        <f t="shared" si="157"/>
        <v>#DIV/0!</v>
      </c>
      <c r="U148" s="15">
        <f t="shared" si="157"/>
        <v>0</v>
      </c>
      <c r="V148" s="15">
        <f t="shared" si="157"/>
        <v>0</v>
      </c>
      <c r="W148" s="15">
        <f t="shared" si="157"/>
        <v>0</v>
      </c>
      <c r="X148" s="15" t="e">
        <f t="shared" si="157"/>
        <v>#DIV/0!</v>
      </c>
      <c r="Y148" s="15" t="e">
        <f t="shared" si="157"/>
        <v>#DIV/0!</v>
      </c>
      <c r="Z148" s="15">
        <f t="shared" si="157"/>
        <v>0</v>
      </c>
      <c r="AA148" s="15">
        <f t="shared" si="157"/>
        <v>0</v>
      </c>
      <c r="AB148" s="15">
        <f t="shared" si="157"/>
        <v>0</v>
      </c>
      <c r="AC148" s="15">
        <f t="shared" si="157"/>
        <v>0</v>
      </c>
      <c r="AD148" s="15">
        <f t="shared" si="157"/>
        <v>0</v>
      </c>
      <c r="AE148" s="15">
        <f t="shared" si="157"/>
        <v>0</v>
      </c>
      <c r="AF148" s="15" t="e">
        <f t="shared" si="157"/>
        <v>#DIV/0!</v>
      </c>
      <c r="AG148" s="15" t="e">
        <f t="shared" si="157"/>
        <v>#DIV/0!</v>
      </c>
      <c r="AH148" s="15" t="e">
        <f t="shared" si="157"/>
        <v>#DIV/0!</v>
      </c>
      <c r="AI148" s="15" t="e">
        <f t="shared" si="157"/>
        <v>#DIV/0!</v>
      </c>
      <c r="AJ148" s="15" t="e">
        <f t="shared" si="157"/>
        <v>#DIV/0!</v>
      </c>
      <c r="AK148" s="15" t="e">
        <f t="shared" si="157"/>
        <v>#DIV/0!</v>
      </c>
      <c r="AL148" s="15" t="e">
        <f t="shared" si="157"/>
        <v>#DIV/0!</v>
      </c>
      <c r="AM148" s="15" t="e">
        <f t="shared" si="157"/>
        <v>#DIV/0!</v>
      </c>
      <c r="AN148" s="15" t="e">
        <f t="shared" si="157"/>
        <v>#DIV/0!</v>
      </c>
      <c r="AO148" s="15" t="e">
        <f t="shared" si="157"/>
        <v>#DIV/0!</v>
      </c>
      <c r="AP148" s="15" t="e">
        <f t="shared" si="157"/>
        <v>#DIV/0!</v>
      </c>
      <c r="AQ148" s="15">
        <f t="shared" si="157"/>
        <v>0</v>
      </c>
      <c r="AR148" s="15">
        <f t="shared" si="157"/>
        <v>5.2582474900547078E-2</v>
      </c>
      <c r="AS148" s="15" t="e">
        <f t="shared" si="157"/>
        <v>#DIV/0!</v>
      </c>
      <c r="AT148" s="15" t="e">
        <f t="shared" si="157"/>
        <v>#DIV/0!</v>
      </c>
      <c r="AU148" s="15" t="e">
        <f t="shared" si="157"/>
        <v>#DIV/0!</v>
      </c>
      <c r="AV148" s="15">
        <f t="shared" si="157"/>
        <v>0</v>
      </c>
      <c r="AW148" s="15">
        <f t="shared" si="157"/>
        <v>2.3018066893638118</v>
      </c>
      <c r="AX148" s="15">
        <f t="shared" si="157"/>
        <v>2.3018066893638118</v>
      </c>
    </row>
    <row r="149" spans="1:50" s="11" customFormat="1" x14ac:dyDescent="0.25">
      <c r="A149" s="11" t="s">
        <v>47</v>
      </c>
      <c r="B149" s="11">
        <v>1977</v>
      </c>
      <c r="C149" s="11" t="s">
        <v>60</v>
      </c>
      <c r="D149" s="11" t="s">
        <v>25</v>
      </c>
      <c r="E149" s="12">
        <v>48.5</v>
      </c>
      <c r="F149" s="12"/>
      <c r="G149" s="12"/>
      <c r="H149" s="12"/>
      <c r="I149" s="12"/>
      <c r="J149" s="12">
        <v>14.3</v>
      </c>
      <c r="K149" s="12">
        <v>0.2</v>
      </c>
      <c r="L149" s="12"/>
      <c r="M149" s="12"/>
      <c r="N149" s="12"/>
      <c r="O149" s="12">
        <f t="shared" ref="O149:O152" si="158">SUM(P149:T149)</f>
        <v>2</v>
      </c>
      <c r="P149" s="12">
        <v>2</v>
      </c>
      <c r="Q149" s="12">
        <v>0</v>
      </c>
      <c r="R149" s="12">
        <v>0</v>
      </c>
      <c r="S149" s="12"/>
      <c r="T149" s="12"/>
      <c r="U149" s="12">
        <v>17</v>
      </c>
      <c r="V149" s="12">
        <v>13</v>
      </c>
      <c r="W149" s="12">
        <v>0</v>
      </c>
      <c r="X149" s="12"/>
      <c r="Y149" s="12"/>
      <c r="Z149" s="12">
        <f t="shared" ref="Z149:Z152" si="159">SUM(U149:Y149)</f>
        <v>30</v>
      </c>
      <c r="AA149" s="12">
        <v>10</v>
      </c>
      <c r="AB149" s="12">
        <v>0</v>
      </c>
      <c r="AC149" s="12">
        <v>17</v>
      </c>
      <c r="AD149" s="12">
        <v>13</v>
      </c>
      <c r="AE149" s="12">
        <v>0</v>
      </c>
      <c r="AF149" s="12"/>
      <c r="AG149" s="12"/>
      <c r="AH149" s="12"/>
      <c r="AI149" s="12"/>
      <c r="AJ149" s="12"/>
      <c r="AK149" s="12"/>
      <c r="AL149" s="12">
        <v>0.1419</v>
      </c>
      <c r="AM149" s="13"/>
      <c r="AN149" s="13"/>
      <c r="AO149" s="13"/>
      <c r="AP149" s="13"/>
      <c r="AQ149" s="13">
        <v>0.28100000000000003</v>
      </c>
      <c r="AR149" s="13">
        <v>0.46300000000000002</v>
      </c>
      <c r="AS149" s="13"/>
      <c r="AT149" s="13"/>
      <c r="AU149" s="13"/>
      <c r="AV149" s="22">
        <f>(P149*E149*AL149)+(F149*Q149*AM149)+(G149*R149*AN149)+(H149*S149*AO149)+(I149*T149*AP149)</f>
        <v>13.7643</v>
      </c>
      <c r="AW149" s="22">
        <f>(J149*AQ149*AC149)+(K149*AR149*AD149)+(L149*AS149*AE149)+(M149*AT149*AF149)</f>
        <v>69.514900000000011</v>
      </c>
      <c r="AX149" s="15">
        <f>AW149+AV149</f>
        <v>83.279200000000017</v>
      </c>
    </row>
    <row r="150" spans="1:50" s="11" customFormat="1" x14ac:dyDescent="0.25">
      <c r="A150" s="11" t="s">
        <v>47</v>
      </c>
      <c r="B150" s="11">
        <v>1977</v>
      </c>
      <c r="C150" s="11" t="s">
        <v>60</v>
      </c>
      <c r="D150" s="11" t="s">
        <v>26</v>
      </c>
      <c r="E150" s="12">
        <v>48.5</v>
      </c>
      <c r="F150" s="12"/>
      <c r="G150" s="12"/>
      <c r="H150" s="12"/>
      <c r="I150" s="12"/>
      <c r="J150" s="12">
        <v>10.5</v>
      </c>
      <c r="K150" s="12">
        <v>0.19</v>
      </c>
      <c r="L150" s="12"/>
      <c r="M150" s="12"/>
      <c r="N150" s="12"/>
      <c r="O150" s="12">
        <f t="shared" si="158"/>
        <v>2</v>
      </c>
      <c r="P150" s="12">
        <v>2</v>
      </c>
      <c r="Q150" s="12">
        <v>0</v>
      </c>
      <c r="R150" s="12">
        <v>0</v>
      </c>
      <c r="S150" s="12"/>
      <c r="T150" s="12"/>
      <c r="U150" s="12">
        <v>17</v>
      </c>
      <c r="V150" s="12">
        <v>13</v>
      </c>
      <c r="W150" s="12">
        <v>0</v>
      </c>
      <c r="X150" s="12"/>
      <c r="Y150" s="12"/>
      <c r="Z150" s="12">
        <f t="shared" si="159"/>
        <v>30</v>
      </c>
      <c r="AA150" s="12">
        <v>10</v>
      </c>
      <c r="AB150" s="12">
        <v>0</v>
      </c>
      <c r="AC150" s="12">
        <v>17</v>
      </c>
      <c r="AD150" s="12">
        <v>13</v>
      </c>
      <c r="AE150" s="12">
        <v>0</v>
      </c>
      <c r="AF150" s="12"/>
      <c r="AG150" s="12"/>
      <c r="AH150" s="12"/>
      <c r="AI150" s="12"/>
      <c r="AJ150" s="12"/>
      <c r="AK150" s="12"/>
      <c r="AL150" s="12">
        <v>0.1419</v>
      </c>
      <c r="AM150" s="13"/>
      <c r="AN150" s="13"/>
      <c r="AO150" s="13"/>
      <c r="AP150" s="13"/>
      <c r="AQ150" s="13">
        <v>0.42799999999999999</v>
      </c>
      <c r="AR150" s="13">
        <v>0.501</v>
      </c>
      <c r="AS150" s="13"/>
      <c r="AT150" s="13"/>
      <c r="AU150" s="13"/>
      <c r="AV150" s="22">
        <f>(P150*E150*AL150)+(F150*Q150*AM150)+(G150*R150*AN150)+(H150*S150*AO150)+(I150*T150*AP150)</f>
        <v>13.7643</v>
      </c>
      <c r="AW150" s="22">
        <f>(J150*AQ150*AC150)+(K150*AR150*AD150)+(L150*AS150*AE150)+(M150*AT150*AF150)</f>
        <v>77.635469999999998</v>
      </c>
      <c r="AX150" s="15">
        <f>AW150+AV150</f>
        <v>91.399770000000004</v>
      </c>
    </row>
    <row r="151" spans="1:50" s="11" customFormat="1" ht="13.5" customHeight="1" x14ac:dyDescent="0.25">
      <c r="A151" s="11" t="s">
        <v>47</v>
      </c>
      <c r="B151" s="11">
        <v>1977</v>
      </c>
      <c r="C151" s="11" t="s">
        <v>60</v>
      </c>
      <c r="D151" s="11" t="s">
        <v>27</v>
      </c>
      <c r="E151" s="12">
        <v>48.5</v>
      </c>
      <c r="F151" s="12"/>
      <c r="G151" s="12"/>
      <c r="H151" s="12"/>
      <c r="I151" s="12"/>
      <c r="J151" s="12">
        <v>13.2</v>
      </c>
      <c r="K151" s="12">
        <v>0.18</v>
      </c>
      <c r="L151" s="12"/>
      <c r="M151" s="12"/>
      <c r="N151" s="12"/>
      <c r="O151" s="12">
        <f t="shared" si="158"/>
        <v>2</v>
      </c>
      <c r="P151" s="12">
        <v>2</v>
      </c>
      <c r="Q151" s="12">
        <v>0</v>
      </c>
      <c r="R151" s="12">
        <v>0</v>
      </c>
      <c r="S151" s="12"/>
      <c r="T151" s="12"/>
      <c r="U151" s="12">
        <v>18</v>
      </c>
      <c r="V151" s="12">
        <v>13</v>
      </c>
      <c r="W151" s="12">
        <v>0</v>
      </c>
      <c r="X151" s="12"/>
      <c r="Y151" s="12"/>
      <c r="Z151" s="12">
        <f t="shared" si="159"/>
        <v>31</v>
      </c>
      <c r="AA151" s="12">
        <v>10</v>
      </c>
      <c r="AB151" s="12">
        <v>0</v>
      </c>
      <c r="AC151" s="12">
        <v>18</v>
      </c>
      <c r="AD151" s="12">
        <v>12</v>
      </c>
      <c r="AE151" s="12">
        <v>0</v>
      </c>
      <c r="AF151" s="12"/>
      <c r="AG151" s="12"/>
      <c r="AH151" s="12"/>
      <c r="AI151" s="12"/>
      <c r="AJ151" s="12"/>
      <c r="AK151" s="12"/>
      <c r="AL151" s="12">
        <v>0.1419</v>
      </c>
      <c r="AM151" s="13"/>
      <c r="AN151" s="13"/>
      <c r="AO151" s="13"/>
      <c r="AP151" s="13"/>
      <c r="AQ151" s="13">
        <v>0.28100000000000003</v>
      </c>
      <c r="AR151" s="13">
        <v>0.53600000000000003</v>
      </c>
      <c r="AS151" s="13"/>
      <c r="AT151" s="13"/>
      <c r="AU151" s="13"/>
      <c r="AV151" s="22">
        <f>(P151*E151*AL151)+(F151*Q151*AM151)+(G151*R151*AN151)+(H151*S151*AO151)+(I151*T151*AP151)</f>
        <v>13.7643</v>
      </c>
      <c r="AW151" s="22">
        <f>(J151*AQ151*AC151)+(K151*AR151*AD151)+(L151*AS151*AE151)+(M151*AT151*AF151)</f>
        <v>67.923360000000002</v>
      </c>
      <c r="AX151" s="15">
        <f>AW151+AV151</f>
        <v>81.687660000000008</v>
      </c>
    </row>
    <row r="152" spans="1:50" s="11" customFormat="1" x14ac:dyDescent="0.25">
      <c r="A152" s="11" t="s">
        <v>47</v>
      </c>
      <c r="B152" s="11">
        <v>1977</v>
      </c>
      <c r="C152" s="11" t="s">
        <v>60</v>
      </c>
      <c r="D152" s="11" t="s">
        <v>28</v>
      </c>
      <c r="E152" s="12">
        <v>48.5</v>
      </c>
      <c r="F152" s="12"/>
      <c r="G152" s="12"/>
      <c r="H152" s="12"/>
      <c r="I152" s="12"/>
      <c r="J152" s="12">
        <v>14</v>
      </c>
      <c r="K152" s="12">
        <v>0.2</v>
      </c>
      <c r="L152" s="12"/>
      <c r="M152" s="12"/>
      <c r="N152" s="12"/>
      <c r="O152" s="12">
        <f t="shared" si="158"/>
        <v>2</v>
      </c>
      <c r="P152" s="12">
        <v>2</v>
      </c>
      <c r="Q152" s="12">
        <v>0</v>
      </c>
      <c r="R152" s="12">
        <v>0</v>
      </c>
      <c r="S152" s="12"/>
      <c r="T152" s="12"/>
      <c r="U152" s="12">
        <v>17</v>
      </c>
      <c r="V152" s="12">
        <v>13</v>
      </c>
      <c r="W152" s="12">
        <v>0</v>
      </c>
      <c r="X152" s="12"/>
      <c r="Y152" s="12"/>
      <c r="Z152" s="12">
        <f t="shared" si="159"/>
        <v>30</v>
      </c>
      <c r="AA152" s="12">
        <v>10</v>
      </c>
      <c r="AB152" s="12">
        <v>0</v>
      </c>
      <c r="AC152" s="12">
        <v>17</v>
      </c>
      <c r="AD152" s="12">
        <v>13</v>
      </c>
      <c r="AE152" s="12">
        <v>0</v>
      </c>
      <c r="AF152" s="12"/>
      <c r="AG152" s="12"/>
      <c r="AH152" s="12"/>
      <c r="AI152" s="12"/>
      <c r="AJ152" s="12"/>
      <c r="AK152" s="12"/>
      <c r="AL152" s="12">
        <v>0.1419</v>
      </c>
      <c r="AM152" s="13"/>
      <c r="AN152" s="13"/>
      <c r="AO152" s="13"/>
      <c r="AP152" s="13"/>
      <c r="AQ152" s="13">
        <v>0.28100000000000003</v>
      </c>
      <c r="AR152" s="13">
        <v>0.48899999999999999</v>
      </c>
      <c r="AS152" s="13"/>
      <c r="AT152" s="13"/>
      <c r="AU152" s="13"/>
      <c r="AV152" s="22">
        <f>(P152*E152*AL152)+(F152*Q152*AM152)+(G152*R152*AN152)+(H152*S152*AO152)+(I152*T152*AP152)</f>
        <v>13.7643</v>
      </c>
      <c r="AW152" s="22">
        <f>(J152*AQ152*AC152)+(K152*AR152*AD152)+(L152*AS152*AE152)+(M152*AT152*AF152)</f>
        <v>68.1494</v>
      </c>
      <c r="AX152" s="15">
        <f>AW152+AV152</f>
        <v>81.913700000000006</v>
      </c>
    </row>
    <row r="153" spans="1:50" s="18" customFormat="1" x14ac:dyDescent="0.25">
      <c r="A153" s="18" t="s">
        <v>47</v>
      </c>
      <c r="B153" s="18">
        <v>1977</v>
      </c>
      <c r="C153" s="18" t="s">
        <v>60</v>
      </c>
      <c r="D153" s="18" t="s">
        <v>61</v>
      </c>
      <c r="E153" s="17">
        <f t="shared" ref="E153:AU153" si="160">AVERAGE(E149:E152)</f>
        <v>48.5</v>
      </c>
      <c r="F153" s="17" t="e">
        <f t="shared" si="160"/>
        <v>#DIV/0!</v>
      </c>
      <c r="G153" s="17" t="e">
        <f t="shared" si="160"/>
        <v>#DIV/0!</v>
      </c>
      <c r="H153" s="17" t="e">
        <f t="shared" si="160"/>
        <v>#DIV/0!</v>
      </c>
      <c r="I153" s="17" t="e">
        <f t="shared" si="160"/>
        <v>#DIV/0!</v>
      </c>
      <c r="J153" s="17">
        <f t="shared" si="160"/>
        <v>13</v>
      </c>
      <c r="K153" s="17">
        <f t="shared" si="160"/>
        <v>0.1925</v>
      </c>
      <c r="L153" s="17" t="e">
        <f t="shared" si="160"/>
        <v>#DIV/0!</v>
      </c>
      <c r="M153" s="17" t="e">
        <f t="shared" si="160"/>
        <v>#DIV/0!</v>
      </c>
      <c r="N153" s="17" t="e">
        <f t="shared" si="160"/>
        <v>#DIV/0!</v>
      </c>
      <c r="O153" s="17">
        <f t="shared" si="160"/>
        <v>2</v>
      </c>
      <c r="P153" s="17">
        <f t="shared" si="160"/>
        <v>2</v>
      </c>
      <c r="Q153" s="17">
        <f t="shared" si="160"/>
        <v>0</v>
      </c>
      <c r="R153" s="17">
        <f t="shared" si="160"/>
        <v>0</v>
      </c>
      <c r="S153" s="17" t="e">
        <f t="shared" si="160"/>
        <v>#DIV/0!</v>
      </c>
      <c r="T153" s="17" t="e">
        <f t="shared" si="160"/>
        <v>#DIV/0!</v>
      </c>
      <c r="U153" s="17">
        <f t="shared" si="160"/>
        <v>17.25</v>
      </c>
      <c r="V153" s="17">
        <f t="shared" si="160"/>
        <v>13</v>
      </c>
      <c r="W153" s="17">
        <f t="shared" si="160"/>
        <v>0</v>
      </c>
      <c r="X153" s="17" t="e">
        <f t="shared" si="160"/>
        <v>#DIV/0!</v>
      </c>
      <c r="Y153" s="17" t="e">
        <f t="shared" si="160"/>
        <v>#DIV/0!</v>
      </c>
      <c r="Z153" s="17">
        <f t="shared" si="160"/>
        <v>30.25</v>
      </c>
      <c r="AA153" s="17">
        <f t="shared" si="160"/>
        <v>10</v>
      </c>
      <c r="AB153" s="17">
        <f t="shared" si="160"/>
        <v>0</v>
      </c>
      <c r="AC153" s="17">
        <f t="shared" si="160"/>
        <v>17.25</v>
      </c>
      <c r="AD153" s="17">
        <f t="shared" si="160"/>
        <v>12.75</v>
      </c>
      <c r="AE153" s="17">
        <f t="shared" si="160"/>
        <v>0</v>
      </c>
      <c r="AF153" s="17" t="e">
        <f t="shared" si="160"/>
        <v>#DIV/0!</v>
      </c>
      <c r="AG153" s="17" t="e">
        <f t="shared" si="160"/>
        <v>#DIV/0!</v>
      </c>
      <c r="AH153" s="17" t="e">
        <f t="shared" si="160"/>
        <v>#DIV/0!</v>
      </c>
      <c r="AI153" s="17" t="e">
        <f t="shared" si="160"/>
        <v>#DIV/0!</v>
      </c>
      <c r="AJ153" s="17" t="e">
        <f t="shared" si="160"/>
        <v>#DIV/0!</v>
      </c>
      <c r="AK153" s="17" t="e">
        <f t="shared" si="160"/>
        <v>#DIV/0!</v>
      </c>
      <c r="AL153" s="19">
        <f t="shared" si="160"/>
        <v>0.1419</v>
      </c>
      <c r="AM153" s="19" t="e">
        <f t="shared" si="160"/>
        <v>#DIV/0!</v>
      </c>
      <c r="AN153" s="19" t="e">
        <f t="shared" si="160"/>
        <v>#DIV/0!</v>
      </c>
      <c r="AO153" s="19" t="e">
        <f t="shared" si="160"/>
        <v>#DIV/0!</v>
      </c>
      <c r="AP153" s="19" t="e">
        <f t="shared" si="160"/>
        <v>#DIV/0!</v>
      </c>
      <c r="AQ153" s="19">
        <f t="shared" si="160"/>
        <v>0.31775000000000003</v>
      </c>
      <c r="AR153" s="19">
        <f t="shared" si="160"/>
        <v>0.49724999999999997</v>
      </c>
      <c r="AS153" s="19" t="e">
        <f t="shared" si="160"/>
        <v>#DIV/0!</v>
      </c>
      <c r="AT153" s="19" t="e">
        <f t="shared" si="160"/>
        <v>#DIV/0!</v>
      </c>
      <c r="AU153" s="19" t="e">
        <f t="shared" si="160"/>
        <v>#DIV/0!</v>
      </c>
      <c r="AV153" s="22">
        <f t="shared" ref="AV153:AX153" si="161">AVERAGE(AV149:AV152)</f>
        <v>13.7643</v>
      </c>
      <c r="AW153" s="22">
        <f t="shared" si="161"/>
        <v>70.805782500000007</v>
      </c>
      <c r="AX153" s="15">
        <f t="shared" si="161"/>
        <v>84.570082500000012</v>
      </c>
    </row>
    <row r="154" spans="1:50" s="18" customFormat="1" x14ac:dyDescent="0.25">
      <c r="A154" s="18" t="s">
        <v>47</v>
      </c>
      <c r="B154" s="18">
        <v>1977</v>
      </c>
      <c r="C154" s="18" t="s">
        <v>60</v>
      </c>
      <c r="D154" s="18" t="s">
        <v>62</v>
      </c>
      <c r="E154" s="17">
        <f>STDEV(E149:E152)</f>
        <v>0</v>
      </c>
      <c r="F154" s="17" t="e">
        <f t="shared" ref="F154:AX154" si="162">STDEV(F149:F152)</f>
        <v>#DIV/0!</v>
      </c>
      <c r="G154" s="17" t="e">
        <f t="shared" si="162"/>
        <v>#DIV/0!</v>
      </c>
      <c r="H154" s="17" t="e">
        <f t="shared" si="162"/>
        <v>#DIV/0!</v>
      </c>
      <c r="I154" s="17" t="e">
        <f t="shared" si="162"/>
        <v>#DIV/0!</v>
      </c>
      <c r="J154" s="17">
        <f t="shared" si="162"/>
        <v>1.7301252363147992</v>
      </c>
      <c r="K154" s="17">
        <f t="shared" si="162"/>
        <v>9.5742710775633903E-3</v>
      </c>
      <c r="L154" s="17" t="e">
        <f t="shared" si="162"/>
        <v>#DIV/0!</v>
      </c>
      <c r="M154" s="17" t="e">
        <f t="shared" si="162"/>
        <v>#DIV/0!</v>
      </c>
      <c r="N154" s="17" t="e">
        <f t="shared" si="162"/>
        <v>#DIV/0!</v>
      </c>
      <c r="O154" s="17">
        <f t="shared" si="162"/>
        <v>0</v>
      </c>
      <c r="P154" s="17">
        <f t="shared" si="162"/>
        <v>0</v>
      </c>
      <c r="Q154" s="17">
        <f t="shared" si="162"/>
        <v>0</v>
      </c>
      <c r="R154" s="17">
        <f t="shared" si="162"/>
        <v>0</v>
      </c>
      <c r="S154" s="17" t="e">
        <f t="shared" si="162"/>
        <v>#DIV/0!</v>
      </c>
      <c r="T154" s="17" t="e">
        <f t="shared" si="162"/>
        <v>#DIV/0!</v>
      </c>
      <c r="U154" s="17">
        <f t="shared" si="162"/>
        <v>0.5</v>
      </c>
      <c r="V154" s="17">
        <f t="shared" si="162"/>
        <v>0</v>
      </c>
      <c r="W154" s="17">
        <f t="shared" si="162"/>
        <v>0</v>
      </c>
      <c r="X154" s="17" t="e">
        <f t="shared" si="162"/>
        <v>#DIV/0!</v>
      </c>
      <c r="Y154" s="17" t="e">
        <f t="shared" si="162"/>
        <v>#DIV/0!</v>
      </c>
      <c r="Z154" s="17">
        <f t="shared" si="162"/>
        <v>0.5</v>
      </c>
      <c r="AA154" s="17">
        <f t="shared" si="162"/>
        <v>0</v>
      </c>
      <c r="AB154" s="17">
        <f t="shared" si="162"/>
        <v>0</v>
      </c>
      <c r="AC154" s="17">
        <f t="shared" si="162"/>
        <v>0.5</v>
      </c>
      <c r="AD154" s="17">
        <f t="shared" si="162"/>
        <v>0.5</v>
      </c>
      <c r="AE154" s="17">
        <f t="shared" si="162"/>
        <v>0</v>
      </c>
      <c r="AF154" s="17" t="e">
        <f t="shared" si="162"/>
        <v>#DIV/0!</v>
      </c>
      <c r="AG154" s="17" t="e">
        <f t="shared" si="162"/>
        <v>#DIV/0!</v>
      </c>
      <c r="AH154" s="17" t="e">
        <f t="shared" si="162"/>
        <v>#DIV/0!</v>
      </c>
      <c r="AI154" s="17" t="e">
        <f t="shared" si="162"/>
        <v>#DIV/0!</v>
      </c>
      <c r="AJ154" s="17" t="e">
        <f t="shared" si="162"/>
        <v>#DIV/0!</v>
      </c>
      <c r="AK154" s="17" t="e">
        <f t="shared" si="162"/>
        <v>#DIV/0!</v>
      </c>
      <c r="AL154" s="17">
        <f t="shared" si="162"/>
        <v>0</v>
      </c>
      <c r="AM154" s="17" t="e">
        <f t="shared" si="162"/>
        <v>#DIV/0!</v>
      </c>
      <c r="AN154" s="17" t="e">
        <f t="shared" si="162"/>
        <v>#DIV/0!</v>
      </c>
      <c r="AO154" s="17" t="e">
        <f t="shared" si="162"/>
        <v>#DIV/0!</v>
      </c>
      <c r="AP154" s="17" t="e">
        <f t="shared" si="162"/>
        <v>#DIV/0!</v>
      </c>
      <c r="AQ154" s="17">
        <f t="shared" si="162"/>
        <v>7.3499999999999857E-2</v>
      </c>
      <c r="AR154" s="17">
        <f t="shared" si="162"/>
        <v>3.0313638294778587E-2</v>
      </c>
      <c r="AS154" s="17" t="e">
        <f t="shared" si="162"/>
        <v>#DIV/0!</v>
      </c>
      <c r="AT154" s="17" t="e">
        <f t="shared" si="162"/>
        <v>#DIV/0!</v>
      </c>
      <c r="AU154" s="17" t="e">
        <f t="shared" si="162"/>
        <v>#DIV/0!</v>
      </c>
      <c r="AV154" s="17">
        <f t="shared" si="162"/>
        <v>0</v>
      </c>
      <c r="AW154" s="17">
        <f t="shared" si="162"/>
        <v>4.6070864412437116</v>
      </c>
      <c r="AX154" s="17">
        <f t="shared" si="162"/>
        <v>4.6070864412437116</v>
      </c>
    </row>
    <row r="155" spans="1:50" s="11" customFormat="1" x14ac:dyDescent="0.25">
      <c r="A155" s="11" t="s">
        <v>48</v>
      </c>
      <c r="B155" s="11">
        <v>1977</v>
      </c>
      <c r="C155" s="11" t="s">
        <v>59</v>
      </c>
      <c r="D155" s="11" t="s">
        <v>19</v>
      </c>
      <c r="E155" s="12">
        <v>37.700000000000003</v>
      </c>
      <c r="F155" s="12"/>
      <c r="G155" s="12"/>
      <c r="H155" s="12"/>
      <c r="I155" s="12"/>
      <c r="J155" s="12">
        <v>8.0399999999999991</v>
      </c>
      <c r="K155" s="12">
        <v>3.88</v>
      </c>
      <c r="L155" s="12">
        <v>2.36</v>
      </c>
      <c r="M155" s="12"/>
      <c r="N155" s="12"/>
      <c r="O155" s="12">
        <f>SUM(P155:T155)</f>
        <v>0.5</v>
      </c>
      <c r="P155" s="12">
        <v>0.5</v>
      </c>
      <c r="Q155" s="12"/>
      <c r="R155" s="12"/>
      <c r="S155" s="12"/>
      <c r="T155" s="12"/>
      <c r="U155" s="12">
        <v>11</v>
      </c>
      <c r="V155" s="12">
        <v>13</v>
      </c>
      <c r="W155" s="12">
        <v>36</v>
      </c>
      <c r="X155" s="12"/>
      <c r="Y155" s="12"/>
      <c r="Z155" s="12">
        <f>SUM(U155:Y155)</f>
        <v>60</v>
      </c>
      <c r="AA155" s="12">
        <v>10</v>
      </c>
      <c r="AB155" s="12">
        <v>0</v>
      </c>
      <c r="AC155" s="12">
        <v>11</v>
      </c>
      <c r="AD155" s="12">
        <v>13</v>
      </c>
      <c r="AE155" s="12">
        <v>6</v>
      </c>
      <c r="AF155" s="12"/>
      <c r="AG155" s="12">
        <v>11</v>
      </c>
      <c r="AH155" s="12">
        <v>13</v>
      </c>
      <c r="AI155" s="12">
        <v>26</v>
      </c>
      <c r="AJ155" s="12"/>
      <c r="AK155" s="12"/>
      <c r="AL155" s="13">
        <v>2.2343749999999999E-2</v>
      </c>
      <c r="AM155" s="13"/>
      <c r="AN155" s="13"/>
      <c r="AO155" s="13"/>
      <c r="AP155" s="13"/>
      <c r="AQ155" s="13">
        <v>0.49</v>
      </c>
      <c r="AR155" s="13">
        <v>0.44</v>
      </c>
      <c r="AS155" s="13">
        <v>0.54</v>
      </c>
      <c r="AT155" s="13"/>
      <c r="AU155" s="13"/>
      <c r="AV155" s="22">
        <f>(P155*E155*AL155)+(F155*Q155*AM155)+(G155*R155*AN155)+(H155*S155*AO155)+(I155*T155*AP155)</f>
        <v>0.42117968750000001</v>
      </c>
      <c r="AW155" s="22">
        <f>(J155*AQ155*AC155)+(K155*AR155*AD155)+(L155*AS155*AE155)+(M155*AT155*AF155)</f>
        <v>73.175599999999989</v>
      </c>
      <c r="AX155" s="15">
        <f>AW155+AV155</f>
        <v>73.596779687499989</v>
      </c>
    </row>
    <row r="156" spans="1:50" s="11" customFormat="1" x14ac:dyDescent="0.25">
      <c r="A156" s="11" t="s">
        <v>48</v>
      </c>
      <c r="B156" s="11">
        <v>1977</v>
      </c>
      <c r="C156" s="11" t="s">
        <v>59</v>
      </c>
      <c r="D156" s="11" t="s">
        <v>20</v>
      </c>
      <c r="E156" s="12">
        <v>41.75</v>
      </c>
      <c r="F156" s="12"/>
      <c r="G156" s="12"/>
      <c r="H156" s="12"/>
      <c r="I156" s="12"/>
      <c r="J156" s="12">
        <v>7.16</v>
      </c>
      <c r="K156" s="12">
        <v>5.28</v>
      </c>
      <c r="L156" s="12">
        <v>2.7</v>
      </c>
      <c r="M156" s="12"/>
      <c r="N156" s="12"/>
      <c r="O156" s="12">
        <f t="shared" ref="O156:O159" si="163">SUM(P156:T156)</f>
        <v>0.5</v>
      </c>
      <c r="P156" s="12">
        <v>0.5</v>
      </c>
      <c r="Q156" s="12"/>
      <c r="R156" s="12"/>
      <c r="S156" s="12"/>
      <c r="T156" s="12"/>
      <c r="U156" s="12">
        <v>17</v>
      </c>
      <c r="V156" s="12">
        <v>25</v>
      </c>
      <c r="W156" s="12">
        <v>28</v>
      </c>
      <c r="X156" s="12"/>
      <c r="Y156" s="12"/>
      <c r="Z156" s="12">
        <f t="shared" ref="Z156:Z159" si="164">SUM(U156:Y156)</f>
        <v>70</v>
      </c>
      <c r="AA156" s="12">
        <v>10</v>
      </c>
      <c r="AB156" s="12">
        <v>0</v>
      </c>
      <c r="AC156" s="12">
        <v>17</v>
      </c>
      <c r="AD156" s="12">
        <v>13</v>
      </c>
      <c r="AE156" s="12">
        <v>0</v>
      </c>
      <c r="AF156" s="12"/>
      <c r="AG156" s="12">
        <v>17</v>
      </c>
      <c r="AH156" s="12">
        <v>25</v>
      </c>
      <c r="AI156" s="12">
        <v>8</v>
      </c>
      <c r="AJ156" s="12"/>
      <c r="AK156" s="12"/>
      <c r="AL156" s="13">
        <v>1.1716666666666667E-2</v>
      </c>
      <c r="AM156" s="13"/>
      <c r="AN156" s="13"/>
      <c r="AO156" s="13"/>
      <c r="AP156" s="13"/>
      <c r="AQ156" s="13">
        <v>0.46</v>
      </c>
      <c r="AR156" s="13">
        <v>0.37</v>
      </c>
      <c r="AS156" s="13">
        <v>0.34</v>
      </c>
      <c r="AT156" s="13"/>
      <c r="AU156" s="13"/>
      <c r="AV156" s="22">
        <f>(P156*E156*AL156)+(F156*Q156*AM156)+(G156*R156*AN156)+(H156*S156*AO156)+(I156*T156*AP156)</f>
        <v>0.24458541666666667</v>
      </c>
      <c r="AW156" s="22">
        <f>(J156*AQ156*AC156)+(K156*AR156*AD156)+(L156*AS156*AE156)+(M156*AT156*AF156)</f>
        <v>81.388000000000005</v>
      </c>
      <c r="AX156" s="15">
        <f>AW156+AV156</f>
        <v>81.632585416666672</v>
      </c>
    </row>
    <row r="157" spans="1:50" s="11" customFormat="1" x14ac:dyDescent="0.25">
      <c r="A157" s="11" t="s">
        <v>48</v>
      </c>
      <c r="B157" s="11">
        <v>1977</v>
      </c>
      <c r="C157" s="11" t="s">
        <v>59</v>
      </c>
      <c r="D157" s="11" t="s">
        <v>21</v>
      </c>
      <c r="E157" s="17">
        <v>38.68</v>
      </c>
      <c r="F157" s="12"/>
      <c r="G157" s="12"/>
      <c r="H157" s="12"/>
      <c r="I157" s="12"/>
      <c r="J157" s="12">
        <v>4.6399999999999997</v>
      </c>
      <c r="K157" s="12">
        <v>2.2999999999999998</v>
      </c>
      <c r="L157" s="12">
        <v>1.28</v>
      </c>
      <c r="M157" s="12"/>
      <c r="N157" s="12"/>
      <c r="O157" s="12">
        <f t="shared" si="163"/>
        <v>0.5</v>
      </c>
      <c r="P157" s="12">
        <v>0.5</v>
      </c>
      <c r="Q157" s="12"/>
      <c r="R157" s="12"/>
      <c r="S157" s="12"/>
      <c r="T157" s="12"/>
      <c r="U157" s="12">
        <v>10</v>
      </c>
      <c r="V157" s="12">
        <v>10</v>
      </c>
      <c r="W157" s="12">
        <v>30</v>
      </c>
      <c r="X157" s="12"/>
      <c r="Y157" s="12"/>
      <c r="Z157" s="12">
        <f t="shared" si="164"/>
        <v>50</v>
      </c>
      <c r="AA157" s="12">
        <v>10</v>
      </c>
      <c r="AB157" s="12">
        <v>0</v>
      </c>
      <c r="AC157" s="12">
        <v>10</v>
      </c>
      <c r="AD157" s="12">
        <v>10</v>
      </c>
      <c r="AE157" s="12">
        <v>10</v>
      </c>
      <c r="AF157" s="12"/>
      <c r="AG157" s="12">
        <v>10</v>
      </c>
      <c r="AH157" s="12">
        <v>10</v>
      </c>
      <c r="AI157" s="12">
        <v>30</v>
      </c>
      <c r="AJ157" s="12"/>
      <c r="AK157" s="12"/>
      <c r="AL157" s="13">
        <v>3.1250000000000002E-3</v>
      </c>
      <c r="AM157" s="13"/>
      <c r="AN157" s="13"/>
      <c r="AO157" s="13"/>
      <c r="AP157" s="13"/>
      <c r="AQ157" s="13">
        <v>0.54</v>
      </c>
      <c r="AR157" s="13">
        <v>0.41</v>
      </c>
      <c r="AS157" s="13">
        <v>0.54</v>
      </c>
      <c r="AT157" s="13"/>
      <c r="AU157" s="13"/>
      <c r="AV157" s="22">
        <f>(P157*E157*AL157)+(F157*Q157*AM157)+(G157*R157*AN157)+(H157*S157*AO157)+(I157*T157*AP157)</f>
        <v>6.0437500000000005E-2</v>
      </c>
      <c r="AW157" s="22">
        <f>(J157*AQ157*AC157)+(K157*AR157*AD157)+(L157*AS157*AE157)+(M157*AT157*AF157)</f>
        <v>41.397999999999996</v>
      </c>
      <c r="AX157" s="15">
        <f>AW157+AV157</f>
        <v>41.458437499999995</v>
      </c>
    </row>
    <row r="158" spans="1:50" s="11" customFormat="1" x14ac:dyDescent="0.25">
      <c r="A158" s="11" t="s">
        <v>48</v>
      </c>
      <c r="B158" s="11">
        <v>1977</v>
      </c>
      <c r="C158" s="11" t="s">
        <v>59</v>
      </c>
      <c r="D158" s="11" t="s">
        <v>22</v>
      </c>
      <c r="E158" s="12">
        <v>38.26</v>
      </c>
      <c r="F158" s="12"/>
      <c r="G158" s="12"/>
      <c r="H158" s="12"/>
      <c r="I158" s="12"/>
      <c r="J158" s="12">
        <v>7.58</v>
      </c>
      <c r="K158" s="12">
        <v>2.23</v>
      </c>
      <c r="L158" s="12">
        <v>1.76</v>
      </c>
      <c r="M158" s="12"/>
      <c r="N158" s="12"/>
      <c r="O158" s="12">
        <f t="shared" si="163"/>
        <v>0.5</v>
      </c>
      <c r="P158" s="12">
        <v>0.5</v>
      </c>
      <c r="Q158" s="12"/>
      <c r="R158" s="12"/>
      <c r="S158" s="12"/>
      <c r="T158" s="12"/>
      <c r="U158" s="12">
        <v>20</v>
      </c>
      <c r="V158" s="12">
        <v>24</v>
      </c>
      <c r="W158" s="12">
        <v>25</v>
      </c>
      <c r="X158" s="12"/>
      <c r="Y158" s="12"/>
      <c r="Z158" s="12">
        <f t="shared" si="164"/>
        <v>69</v>
      </c>
      <c r="AA158" s="12">
        <v>10</v>
      </c>
      <c r="AB158" s="12">
        <v>0</v>
      </c>
      <c r="AC158" s="12">
        <v>20</v>
      </c>
      <c r="AD158" s="12">
        <v>10</v>
      </c>
      <c r="AE158" s="12">
        <v>0</v>
      </c>
      <c r="AF158" s="12"/>
      <c r="AG158" s="12">
        <v>20</v>
      </c>
      <c r="AH158" s="12">
        <v>24</v>
      </c>
      <c r="AI158" s="12">
        <v>6</v>
      </c>
      <c r="AJ158" s="12"/>
      <c r="AK158" s="12"/>
      <c r="AL158" s="13">
        <v>1.61E-2</v>
      </c>
      <c r="AM158" s="13"/>
      <c r="AN158" s="13"/>
      <c r="AO158" s="13"/>
      <c r="AP158" s="13"/>
      <c r="AQ158" s="13">
        <v>0.55000000000000004</v>
      </c>
      <c r="AR158" s="13">
        <v>0.54</v>
      </c>
      <c r="AS158" s="13">
        <v>0.49</v>
      </c>
      <c r="AT158" s="13"/>
      <c r="AU158" s="13"/>
      <c r="AV158" s="22">
        <f>(P158*E158*AL158)+(F158*Q158*AM158)+(G158*R158*AN158)+(H158*S158*AO158)+(I158*T158*AP158)</f>
        <v>0.30799299999999996</v>
      </c>
      <c r="AW158" s="22">
        <f>(J158*AQ158*AC158)+(K158*AR158*AD158)+(L158*AS158*AE158)+(M158*AT158*AF158)</f>
        <v>95.422000000000011</v>
      </c>
      <c r="AX158" s="15">
        <f>AW158+AV158</f>
        <v>95.729993000000007</v>
      </c>
    </row>
    <row r="159" spans="1:50" s="11" customFormat="1" x14ac:dyDescent="0.25">
      <c r="A159" s="11" t="s">
        <v>48</v>
      </c>
      <c r="B159" s="11">
        <v>1977</v>
      </c>
      <c r="C159" s="11" t="s">
        <v>59</v>
      </c>
      <c r="D159" s="11" t="s">
        <v>23</v>
      </c>
      <c r="E159" s="12">
        <v>39.56</v>
      </c>
      <c r="F159" s="12"/>
      <c r="G159" s="12"/>
      <c r="H159" s="12"/>
      <c r="I159" s="12"/>
      <c r="J159" s="12">
        <v>7.05</v>
      </c>
      <c r="K159" s="12">
        <v>1.32</v>
      </c>
      <c r="L159" s="12">
        <v>0.75</v>
      </c>
      <c r="M159" s="12"/>
      <c r="N159" s="12"/>
      <c r="O159" s="12">
        <f t="shared" si="163"/>
        <v>0.5</v>
      </c>
      <c r="P159" s="12">
        <v>0.5</v>
      </c>
      <c r="Q159" s="12"/>
      <c r="R159" s="12"/>
      <c r="S159" s="12"/>
      <c r="T159" s="12"/>
      <c r="U159" s="12">
        <v>19</v>
      </c>
      <c r="V159" s="12">
        <v>17</v>
      </c>
      <c r="W159" s="12">
        <v>24</v>
      </c>
      <c r="X159" s="12"/>
      <c r="Y159" s="12"/>
      <c r="Z159" s="12">
        <f t="shared" si="164"/>
        <v>60</v>
      </c>
      <c r="AA159" s="12">
        <v>10</v>
      </c>
      <c r="AB159" s="12">
        <v>0</v>
      </c>
      <c r="AC159" s="12">
        <v>19</v>
      </c>
      <c r="AD159" s="12">
        <v>11</v>
      </c>
      <c r="AE159" s="12">
        <v>0</v>
      </c>
      <c r="AF159" s="12"/>
      <c r="AG159" s="12">
        <v>19</v>
      </c>
      <c r="AH159" s="12">
        <v>17</v>
      </c>
      <c r="AI159" s="12">
        <v>14</v>
      </c>
      <c r="AJ159" s="12"/>
      <c r="AK159" s="12"/>
      <c r="AL159" s="13">
        <v>1.6217948717948717E-2</v>
      </c>
      <c r="AM159" s="13"/>
      <c r="AN159" s="13"/>
      <c r="AO159" s="13"/>
      <c r="AP159" s="13"/>
      <c r="AQ159" s="13">
        <v>0.55000000000000004</v>
      </c>
      <c r="AR159" s="13">
        <v>0.61</v>
      </c>
      <c r="AS159" s="13">
        <v>0.3</v>
      </c>
      <c r="AT159" s="13"/>
      <c r="AU159" s="13"/>
      <c r="AV159" s="22">
        <f>(P159*E159*AL159)+(F159*Q159*AM159)+(G159*R159*AN159)+(H159*S159*AO159)+(I159*T159*AP159)</f>
        <v>0.32079102564102563</v>
      </c>
      <c r="AW159" s="22">
        <f>(J159*AQ159*AC159)+(K159*AR159*AD159)+(L159*AS159*AE159)+(M159*AT159*AF159)</f>
        <v>82.52970000000002</v>
      </c>
      <c r="AX159" s="15">
        <f>AW159+AV159</f>
        <v>82.850491025641048</v>
      </c>
    </row>
    <row r="160" spans="1:50" s="14" customFormat="1" x14ac:dyDescent="0.25">
      <c r="A160" s="14" t="s">
        <v>48</v>
      </c>
      <c r="B160" s="14">
        <v>1977</v>
      </c>
      <c r="C160" s="14" t="s">
        <v>59</v>
      </c>
      <c r="D160" s="14" t="s">
        <v>61</v>
      </c>
      <c r="E160" s="15">
        <f t="shared" ref="E160:AU160" si="165">AVERAGE(E155:E159)</f>
        <v>39.19</v>
      </c>
      <c r="F160" s="15" t="e">
        <f t="shared" si="165"/>
        <v>#DIV/0!</v>
      </c>
      <c r="G160" s="15" t="e">
        <f t="shared" si="165"/>
        <v>#DIV/0!</v>
      </c>
      <c r="H160" s="15" t="e">
        <f t="shared" si="165"/>
        <v>#DIV/0!</v>
      </c>
      <c r="I160" s="15" t="e">
        <f t="shared" si="165"/>
        <v>#DIV/0!</v>
      </c>
      <c r="J160" s="15">
        <f t="shared" si="165"/>
        <v>6.8940000000000001</v>
      </c>
      <c r="K160" s="15">
        <f t="shared" si="165"/>
        <v>3.0020000000000002</v>
      </c>
      <c r="L160" s="15">
        <f t="shared" si="165"/>
        <v>1.7700000000000002</v>
      </c>
      <c r="M160" s="15" t="e">
        <f t="shared" si="165"/>
        <v>#DIV/0!</v>
      </c>
      <c r="N160" s="15" t="e">
        <f t="shared" si="165"/>
        <v>#DIV/0!</v>
      </c>
      <c r="O160" s="15">
        <f t="shared" si="165"/>
        <v>0.5</v>
      </c>
      <c r="P160" s="15">
        <f t="shared" si="165"/>
        <v>0.5</v>
      </c>
      <c r="Q160" s="15" t="e">
        <f t="shared" si="165"/>
        <v>#DIV/0!</v>
      </c>
      <c r="R160" s="15" t="e">
        <f t="shared" si="165"/>
        <v>#DIV/0!</v>
      </c>
      <c r="S160" s="15" t="e">
        <f t="shared" si="165"/>
        <v>#DIV/0!</v>
      </c>
      <c r="T160" s="15" t="e">
        <f t="shared" si="165"/>
        <v>#DIV/0!</v>
      </c>
      <c r="U160" s="15">
        <f t="shared" si="165"/>
        <v>15.4</v>
      </c>
      <c r="V160" s="15">
        <f t="shared" si="165"/>
        <v>17.8</v>
      </c>
      <c r="W160" s="15">
        <f t="shared" si="165"/>
        <v>28.6</v>
      </c>
      <c r="X160" s="15" t="e">
        <f t="shared" si="165"/>
        <v>#DIV/0!</v>
      </c>
      <c r="Y160" s="15" t="e">
        <f t="shared" si="165"/>
        <v>#DIV/0!</v>
      </c>
      <c r="Z160" s="15">
        <f t="shared" si="165"/>
        <v>61.8</v>
      </c>
      <c r="AA160" s="15">
        <f t="shared" si="165"/>
        <v>10</v>
      </c>
      <c r="AB160" s="15">
        <f t="shared" si="165"/>
        <v>0</v>
      </c>
      <c r="AC160" s="15">
        <f t="shared" si="165"/>
        <v>15.4</v>
      </c>
      <c r="AD160" s="15">
        <f t="shared" si="165"/>
        <v>11.4</v>
      </c>
      <c r="AE160" s="15">
        <f t="shared" si="165"/>
        <v>3.2</v>
      </c>
      <c r="AF160" s="15" t="e">
        <f t="shared" si="165"/>
        <v>#DIV/0!</v>
      </c>
      <c r="AG160" s="15">
        <f t="shared" si="165"/>
        <v>15.4</v>
      </c>
      <c r="AH160" s="15">
        <f t="shared" si="165"/>
        <v>17.8</v>
      </c>
      <c r="AI160" s="15">
        <f t="shared" si="165"/>
        <v>16.8</v>
      </c>
      <c r="AJ160" s="15" t="e">
        <f t="shared" si="165"/>
        <v>#DIV/0!</v>
      </c>
      <c r="AK160" s="15" t="e">
        <f t="shared" si="165"/>
        <v>#DIV/0!</v>
      </c>
      <c r="AL160" s="16">
        <f t="shared" si="165"/>
        <v>1.3900673076923076E-2</v>
      </c>
      <c r="AM160" s="16" t="e">
        <f t="shared" si="165"/>
        <v>#DIV/0!</v>
      </c>
      <c r="AN160" s="16" t="e">
        <f t="shared" si="165"/>
        <v>#DIV/0!</v>
      </c>
      <c r="AO160" s="16" t="e">
        <f t="shared" si="165"/>
        <v>#DIV/0!</v>
      </c>
      <c r="AP160" s="16" t="e">
        <f t="shared" si="165"/>
        <v>#DIV/0!</v>
      </c>
      <c r="AQ160" s="16">
        <f t="shared" si="165"/>
        <v>0.51800000000000002</v>
      </c>
      <c r="AR160" s="16">
        <f t="shared" si="165"/>
        <v>0.47400000000000003</v>
      </c>
      <c r="AS160" s="16">
        <f t="shared" si="165"/>
        <v>0.442</v>
      </c>
      <c r="AT160" s="16" t="e">
        <f t="shared" si="165"/>
        <v>#DIV/0!</v>
      </c>
      <c r="AU160" s="16" t="e">
        <f t="shared" si="165"/>
        <v>#DIV/0!</v>
      </c>
      <c r="AV160" s="22">
        <f t="shared" ref="AV160:AX160" si="166">AVERAGE(AV155:AV159)</f>
        <v>0.27099732596153847</v>
      </c>
      <c r="AW160" s="22">
        <f t="shared" si="166"/>
        <v>74.782660000000007</v>
      </c>
      <c r="AX160" s="15">
        <f t="shared" si="166"/>
        <v>75.053657325961552</v>
      </c>
    </row>
    <row r="161" spans="1:50" s="14" customFormat="1" x14ac:dyDescent="0.25">
      <c r="A161" s="14" t="s">
        <v>48</v>
      </c>
      <c r="B161" s="14">
        <v>1977</v>
      </c>
      <c r="C161" s="14" t="s">
        <v>59</v>
      </c>
      <c r="D161" s="14" t="s">
        <v>62</v>
      </c>
      <c r="E161" s="15">
        <f>STDEV(E155:E159)</f>
        <v>1.5839507568103242</v>
      </c>
      <c r="F161" s="15" t="e">
        <f t="shared" ref="F161:AX161" si="167">STDEV(F155:F159)</f>
        <v>#DIV/0!</v>
      </c>
      <c r="G161" s="15" t="e">
        <f t="shared" si="167"/>
        <v>#DIV/0!</v>
      </c>
      <c r="H161" s="15" t="e">
        <f t="shared" si="167"/>
        <v>#DIV/0!</v>
      </c>
      <c r="I161" s="15" t="e">
        <f t="shared" si="167"/>
        <v>#DIV/0!</v>
      </c>
      <c r="J161" s="15">
        <f t="shared" si="167"/>
        <v>1.3190451091604105</v>
      </c>
      <c r="K161" s="15">
        <f t="shared" si="167"/>
        <v>1.5714706487873069</v>
      </c>
      <c r="L161" s="15">
        <f t="shared" si="167"/>
        <v>0.78955683772607488</v>
      </c>
      <c r="M161" s="15" t="e">
        <f t="shared" si="167"/>
        <v>#DIV/0!</v>
      </c>
      <c r="N161" s="15" t="e">
        <f t="shared" si="167"/>
        <v>#DIV/0!</v>
      </c>
      <c r="O161" s="15">
        <f t="shared" si="167"/>
        <v>0</v>
      </c>
      <c r="P161" s="15">
        <f t="shared" si="167"/>
        <v>0</v>
      </c>
      <c r="Q161" s="15" t="e">
        <f t="shared" si="167"/>
        <v>#DIV/0!</v>
      </c>
      <c r="R161" s="15" t="e">
        <f t="shared" si="167"/>
        <v>#DIV/0!</v>
      </c>
      <c r="S161" s="15" t="e">
        <f t="shared" si="167"/>
        <v>#DIV/0!</v>
      </c>
      <c r="T161" s="15" t="e">
        <f t="shared" si="167"/>
        <v>#DIV/0!</v>
      </c>
      <c r="U161" s="15">
        <f t="shared" si="167"/>
        <v>4.6151923036857321</v>
      </c>
      <c r="V161" s="15">
        <f t="shared" si="167"/>
        <v>6.6105975524153626</v>
      </c>
      <c r="W161" s="15">
        <f t="shared" si="167"/>
        <v>4.7749345545253243</v>
      </c>
      <c r="X161" s="15" t="e">
        <f t="shared" si="167"/>
        <v>#DIV/0!</v>
      </c>
      <c r="Y161" s="15" t="e">
        <f t="shared" si="167"/>
        <v>#DIV/0!</v>
      </c>
      <c r="Z161" s="15">
        <f t="shared" si="167"/>
        <v>8.1363382427231858</v>
      </c>
      <c r="AA161" s="15">
        <f t="shared" si="167"/>
        <v>0</v>
      </c>
      <c r="AB161" s="15">
        <f t="shared" si="167"/>
        <v>0</v>
      </c>
      <c r="AC161" s="15">
        <f t="shared" si="167"/>
        <v>4.6151923036857321</v>
      </c>
      <c r="AD161" s="15">
        <f t="shared" si="167"/>
        <v>1.5165750888103138</v>
      </c>
      <c r="AE161" s="15">
        <f t="shared" si="167"/>
        <v>4.6043457732885349</v>
      </c>
      <c r="AF161" s="15" t="e">
        <f t="shared" si="167"/>
        <v>#DIV/0!</v>
      </c>
      <c r="AG161" s="15">
        <f t="shared" si="167"/>
        <v>4.6151923036857321</v>
      </c>
      <c r="AH161" s="15">
        <f t="shared" si="167"/>
        <v>6.6105975524153626</v>
      </c>
      <c r="AI161" s="15">
        <f t="shared" si="167"/>
        <v>10.733126291998991</v>
      </c>
      <c r="AJ161" s="15" t="e">
        <f t="shared" si="167"/>
        <v>#DIV/0!</v>
      </c>
      <c r="AK161" s="15" t="e">
        <f t="shared" si="167"/>
        <v>#DIV/0!</v>
      </c>
      <c r="AL161" s="15">
        <f t="shared" si="167"/>
        <v>7.112969975699707E-3</v>
      </c>
      <c r="AM161" s="15" t="e">
        <f t="shared" si="167"/>
        <v>#DIV/0!</v>
      </c>
      <c r="AN161" s="15" t="e">
        <f t="shared" si="167"/>
        <v>#DIV/0!</v>
      </c>
      <c r="AO161" s="15" t="e">
        <f t="shared" si="167"/>
        <v>#DIV/0!</v>
      </c>
      <c r="AP161" s="15" t="e">
        <f t="shared" si="167"/>
        <v>#DIV/0!</v>
      </c>
      <c r="AQ161" s="15">
        <f t="shared" si="167"/>
        <v>4.0865633483405113E-2</v>
      </c>
      <c r="AR161" s="15">
        <f t="shared" si="167"/>
        <v>9.8640762365261633E-2</v>
      </c>
      <c r="AS161" s="15">
        <f t="shared" si="167"/>
        <v>0.11410521460476744</v>
      </c>
      <c r="AT161" s="15" t="e">
        <f t="shared" si="167"/>
        <v>#DIV/0!</v>
      </c>
      <c r="AU161" s="15" t="e">
        <f t="shared" si="167"/>
        <v>#DIV/0!</v>
      </c>
      <c r="AV161" s="15">
        <f t="shared" si="167"/>
        <v>0.13363744180071144</v>
      </c>
      <c r="AW161" s="15">
        <f t="shared" si="167"/>
        <v>20.290069406436235</v>
      </c>
      <c r="AX161" s="15">
        <f t="shared" si="167"/>
        <v>20.385932987459512</v>
      </c>
    </row>
    <row r="162" spans="1:50" s="11" customFormat="1" x14ac:dyDescent="0.25">
      <c r="A162" s="11" t="s">
        <v>48</v>
      </c>
      <c r="B162" s="11">
        <v>1977</v>
      </c>
      <c r="C162" s="11" t="s">
        <v>60</v>
      </c>
      <c r="D162" s="11" t="s">
        <v>25</v>
      </c>
      <c r="E162" s="12">
        <v>38.814999999999998</v>
      </c>
      <c r="F162" s="12"/>
      <c r="G162" s="12"/>
      <c r="H162" s="12"/>
      <c r="I162" s="12"/>
      <c r="J162" s="12">
        <v>11.44</v>
      </c>
      <c r="K162" s="12">
        <v>5.99</v>
      </c>
      <c r="L162" s="12">
        <v>2.77</v>
      </c>
      <c r="M162" s="12"/>
      <c r="N162" s="12"/>
      <c r="O162" s="12">
        <f t="shared" ref="O162:O166" si="168">SUM(P162:T162)</f>
        <v>3</v>
      </c>
      <c r="P162" s="12">
        <v>3</v>
      </c>
      <c r="Q162" s="12">
        <v>0</v>
      </c>
      <c r="R162" s="12">
        <v>0</v>
      </c>
      <c r="S162" s="12"/>
      <c r="T162" s="12"/>
      <c r="U162" s="12">
        <v>15</v>
      </c>
      <c r="V162" s="12">
        <v>13</v>
      </c>
      <c r="W162" s="12">
        <v>32</v>
      </c>
      <c r="X162" s="12"/>
      <c r="Y162" s="12"/>
      <c r="Z162" s="12">
        <f t="shared" ref="Z162:Z166" si="169">SUM(U162:Y162)</f>
        <v>60</v>
      </c>
      <c r="AA162" s="12">
        <v>10</v>
      </c>
      <c r="AB162" s="12">
        <v>0</v>
      </c>
      <c r="AC162" s="12">
        <v>15</v>
      </c>
      <c r="AD162" s="12">
        <v>13</v>
      </c>
      <c r="AE162" s="12">
        <v>2</v>
      </c>
      <c r="AF162" s="12"/>
      <c r="AG162" s="12">
        <v>15</v>
      </c>
      <c r="AH162" s="12">
        <v>13</v>
      </c>
      <c r="AI162" s="12">
        <v>22</v>
      </c>
      <c r="AJ162" s="12"/>
      <c r="AK162" s="12"/>
      <c r="AL162" s="13">
        <v>0.10264773758589393</v>
      </c>
      <c r="AM162" s="13"/>
      <c r="AN162" s="13"/>
      <c r="AO162" s="13"/>
      <c r="AP162" s="13"/>
      <c r="AQ162" s="13">
        <v>0.495</v>
      </c>
      <c r="AR162" s="13">
        <v>0.72199999999999998</v>
      </c>
      <c r="AS162" s="13">
        <v>0.433</v>
      </c>
      <c r="AT162" s="13"/>
      <c r="AU162" s="13"/>
      <c r="AV162" s="22">
        <f>(P162*E162*AL162)+(F162*Q162*AM162)+(G162*R162*AN162)+(H162*S162*AO162)+(I162*T162*AP162)</f>
        <v>11.952815803189418</v>
      </c>
      <c r="AW162" s="22">
        <f>(J162*AQ162*AC162)+(K162*AR162*AD162)+(L162*AS162*AE162)+(M162*AT162*AF162)</f>
        <v>143.56295999999998</v>
      </c>
      <c r="AX162" s="15">
        <f>AW162+AV162</f>
        <v>155.5157758031894</v>
      </c>
    </row>
    <row r="163" spans="1:50" s="11" customFormat="1" x14ac:dyDescent="0.25">
      <c r="A163" s="11" t="s">
        <v>48</v>
      </c>
      <c r="B163" s="11">
        <v>1977</v>
      </c>
      <c r="C163" s="11" t="s">
        <v>60</v>
      </c>
      <c r="D163" s="11" t="s">
        <v>26</v>
      </c>
      <c r="E163" s="12">
        <v>35.594999999999999</v>
      </c>
      <c r="F163" s="12"/>
      <c r="G163" s="12"/>
      <c r="H163" s="12"/>
      <c r="I163" s="12"/>
      <c r="J163" s="12">
        <v>5.95</v>
      </c>
      <c r="K163" s="12">
        <v>2.2799999999999998</v>
      </c>
      <c r="L163" s="12">
        <v>2.1</v>
      </c>
      <c r="M163" s="12"/>
      <c r="N163" s="12"/>
      <c r="O163" s="12">
        <f t="shared" si="168"/>
        <v>3</v>
      </c>
      <c r="P163" s="12">
        <v>3</v>
      </c>
      <c r="Q163" s="12">
        <v>0</v>
      </c>
      <c r="R163" s="12">
        <v>0</v>
      </c>
      <c r="S163" s="12"/>
      <c r="T163" s="12"/>
      <c r="U163" s="12">
        <v>15</v>
      </c>
      <c r="V163" s="12">
        <v>20</v>
      </c>
      <c r="W163" s="12">
        <v>25</v>
      </c>
      <c r="X163" s="12"/>
      <c r="Y163" s="12"/>
      <c r="Z163" s="12">
        <f t="shared" si="169"/>
        <v>60</v>
      </c>
      <c r="AA163" s="12">
        <v>10</v>
      </c>
      <c r="AB163" s="12">
        <v>0</v>
      </c>
      <c r="AC163" s="12">
        <v>15</v>
      </c>
      <c r="AD163" s="12">
        <v>15</v>
      </c>
      <c r="AE163" s="12">
        <v>0</v>
      </c>
      <c r="AF163" s="12"/>
      <c r="AG163" s="12">
        <v>15</v>
      </c>
      <c r="AH163" s="12">
        <v>20</v>
      </c>
      <c r="AI163" s="12">
        <v>15</v>
      </c>
      <c r="AJ163" s="12"/>
      <c r="AK163" s="12"/>
      <c r="AL163" s="13">
        <v>6.7490581255468071E-2</v>
      </c>
      <c r="AM163" s="13"/>
      <c r="AN163" s="13"/>
      <c r="AO163" s="13"/>
      <c r="AP163" s="13"/>
      <c r="AQ163" s="13">
        <v>0.34699999999999998</v>
      </c>
      <c r="AR163" s="13">
        <v>0.47899999999999998</v>
      </c>
      <c r="AS163" s="13">
        <v>0.248</v>
      </c>
      <c r="AT163" s="13"/>
      <c r="AU163" s="13"/>
      <c r="AV163" s="22">
        <f>(P163*E163*AL163)+(F163*Q163*AM163)+(G163*R163*AN163)+(H163*S163*AO163)+(I163*T163*AP163)</f>
        <v>7.2069817193651575</v>
      </c>
      <c r="AW163" s="22">
        <f>(J163*AQ163*AC163)+(K163*AR163*AD163)+(L163*AS163*AE163)+(M163*AT163*AF163)</f>
        <v>47.351549999999989</v>
      </c>
      <c r="AX163" s="15">
        <f>AW163+AV163</f>
        <v>54.558531719365149</v>
      </c>
    </row>
    <row r="164" spans="1:50" s="11" customFormat="1" x14ac:dyDescent="0.25">
      <c r="A164" s="11" t="s">
        <v>48</v>
      </c>
      <c r="B164" s="11">
        <v>1977</v>
      </c>
      <c r="C164" s="11" t="s">
        <v>60</v>
      </c>
      <c r="D164" s="11" t="s">
        <v>27</v>
      </c>
      <c r="E164" s="12">
        <v>37.472999999999999</v>
      </c>
      <c r="F164" s="12"/>
      <c r="G164" s="12"/>
      <c r="H164" s="12"/>
      <c r="I164" s="12"/>
      <c r="J164" s="12">
        <v>11.04</v>
      </c>
      <c r="K164" s="12">
        <v>5.0999999999999996</v>
      </c>
      <c r="L164" s="12">
        <v>4.2699999999999996</v>
      </c>
      <c r="M164" s="12"/>
      <c r="N164" s="12"/>
      <c r="O164" s="12">
        <f t="shared" si="168"/>
        <v>4.5</v>
      </c>
      <c r="P164" s="12">
        <v>4.5</v>
      </c>
      <c r="Q164" s="12">
        <v>0</v>
      </c>
      <c r="R164" s="12">
        <v>0</v>
      </c>
      <c r="S164" s="12"/>
      <c r="T164" s="12"/>
      <c r="U164" s="12">
        <v>17</v>
      </c>
      <c r="V164" s="12">
        <v>15</v>
      </c>
      <c r="W164" s="12">
        <v>28</v>
      </c>
      <c r="X164" s="12"/>
      <c r="Y164" s="12"/>
      <c r="Z164" s="12">
        <f t="shared" si="169"/>
        <v>60</v>
      </c>
      <c r="AA164" s="12">
        <v>10</v>
      </c>
      <c r="AB164" s="12">
        <v>0</v>
      </c>
      <c r="AC164" s="12">
        <v>17</v>
      </c>
      <c r="AD164" s="12">
        <v>13</v>
      </c>
      <c r="AE164" s="12">
        <v>0</v>
      </c>
      <c r="AF164" s="12"/>
      <c r="AG164" s="12">
        <v>17</v>
      </c>
      <c r="AH164" s="12">
        <v>15</v>
      </c>
      <c r="AI164" s="12">
        <v>18</v>
      </c>
      <c r="AJ164" s="12"/>
      <c r="AK164" s="12"/>
      <c r="AL164" s="13">
        <v>6.3844652344652336E-2</v>
      </c>
      <c r="AM164" s="13"/>
      <c r="AN164" s="13"/>
      <c r="AO164" s="13"/>
      <c r="AP164" s="13"/>
      <c r="AQ164" s="13">
        <v>0.504</v>
      </c>
      <c r="AR164" s="13">
        <v>0.24299999999999999</v>
      </c>
      <c r="AS164" s="13">
        <v>0.42099999999999999</v>
      </c>
      <c r="AT164" s="13"/>
      <c r="AU164" s="13"/>
      <c r="AV164" s="22">
        <f>(P164*E164*AL164)+(F164*Q164*AM164)+(G164*R164*AN164)+(H164*S164*AO164)+(I164*T164*AP164)</f>
        <v>10.766027957900207</v>
      </c>
      <c r="AW164" s="22">
        <f>(J164*AQ164*AC164)+(K164*AR164*AD164)+(L164*AS164*AE164)+(M164*AT164*AF164)</f>
        <v>110.70161999999999</v>
      </c>
      <c r="AX164" s="15">
        <f>AW164+AV164</f>
        <v>121.4676479579002</v>
      </c>
    </row>
    <row r="165" spans="1:50" s="11" customFormat="1" x14ac:dyDescent="0.25">
      <c r="A165" s="11" t="s">
        <v>48</v>
      </c>
      <c r="B165" s="11">
        <v>1977</v>
      </c>
      <c r="C165" s="11" t="s">
        <v>60</v>
      </c>
      <c r="D165" s="11" t="s">
        <v>28</v>
      </c>
      <c r="E165" s="12">
        <v>37.515000000000001</v>
      </c>
      <c r="F165" s="12"/>
      <c r="G165" s="12"/>
      <c r="H165" s="12"/>
      <c r="I165" s="12"/>
      <c r="J165" s="12">
        <v>9.7899999999999991</v>
      </c>
      <c r="K165" s="12">
        <v>2.63</v>
      </c>
      <c r="L165" s="12">
        <v>2.16</v>
      </c>
      <c r="M165" s="12"/>
      <c r="N165" s="12"/>
      <c r="O165" s="12">
        <f t="shared" si="168"/>
        <v>3</v>
      </c>
      <c r="P165" s="12">
        <v>3</v>
      </c>
      <c r="Q165" s="12">
        <v>0</v>
      </c>
      <c r="R165" s="12">
        <v>0</v>
      </c>
      <c r="S165" s="12"/>
      <c r="T165" s="12"/>
      <c r="U165" s="12">
        <v>18</v>
      </c>
      <c r="V165" s="12">
        <v>17</v>
      </c>
      <c r="W165" s="12">
        <v>25</v>
      </c>
      <c r="X165" s="12"/>
      <c r="Y165" s="12"/>
      <c r="Z165" s="12">
        <f t="shared" si="169"/>
        <v>60</v>
      </c>
      <c r="AA165" s="12">
        <v>10</v>
      </c>
      <c r="AB165" s="12">
        <v>0</v>
      </c>
      <c r="AC165" s="12">
        <v>18</v>
      </c>
      <c r="AD165" s="12">
        <v>12</v>
      </c>
      <c r="AE165" s="12">
        <v>0</v>
      </c>
      <c r="AF165" s="12"/>
      <c r="AG165" s="12">
        <v>18</v>
      </c>
      <c r="AH165" s="12">
        <v>17</v>
      </c>
      <c r="AI165" s="12">
        <v>15</v>
      </c>
      <c r="AJ165" s="12"/>
      <c r="AK165" s="12"/>
      <c r="AL165" s="13">
        <v>3.8501199040767375E-2</v>
      </c>
      <c r="AM165" s="13"/>
      <c r="AN165" s="13"/>
      <c r="AO165" s="13"/>
      <c r="AP165" s="13"/>
      <c r="AQ165" s="13">
        <v>0.51400000000000001</v>
      </c>
      <c r="AR165" s="13">
        <v>0.66200000000000003</v>
      </c>
      <c r="AS165" s="13">
        <v>0.44</v>
      </c>
      <c r="AT165" s="13"/>
      <c r="AU165" s="13"/>
      <c r="AV165" s="22">
        <f>(P165*E165*AL165)+(F165*Q165*AM165)+(G165*R165*AN165)+(H165*S165*AO165)+(I165*T165*AP165)</f>
        <v>4.3331174460431647</v>
      </c>
      <c r="AW165" s="22">
        <f>(J165*AQ165*AC165)+(K165*AR165*AD165)+(L165*AS165*AE165)+(M165*AT165*AF165)</f>
        <v>111.46979999999999</v>
      </c>
      <c r="AX165" s="15">
        <f>AW165+AV165</f>
        <v>115.80291744604315</v>
      </c>
    </row>
    <row r="166" spans="1:50" s="11" customFormat="1" x14ac:dyDescent="0.25">
      <c r="A166" s="11" t="s">
        <v>48</v>
      </c>
      <c r="B166" s="11">
        <v>1977</v>
      </c>
      <c r="C166" s="11" t="s">
        <v>60</v>
      </c>
      <c r="D166" s="11" t="s">
        <v>29</v>
      </c>
      <c r="E166" s="12">
        <v>42.42</v>
      </c>
      <c r="F166" s="12"/>
      <c r="G166" s="12"/>
      <c r="H166" s="12"/>
      <c r="I166" s="12"/>
      <c r="J166" s="12">
        <v>7.42</v>
      </c>
      <c r="K166" s="12">
        <v>3.83</v>
      </c>
      <c r="L166" s="12">
        <v>2.64</v>
      </c>
      <c r="M166" s="12"/>
      <c r="N166" s="12"/>
      <c r="O166" s="12">
        <f t="shared" si="168"/>
        <v>3</v>
      </c>
      <c r="P166" s="12">
        <v>3</v>
      </c>
      <c r="Q166" s="12">
        <v>0</v>
      </c>
      <c r="R166" s="12">
        <v>0</v>
      </c>
      <c r="S166" s="12"/>
      <c r="T166" s="12"/>
      <c r="U166" s="12">
        <v>16</v>
      </c>
      <c r="V166" s="12">
        <v>20</v>
      </c>
      <c r="W166" s="12">
        <v>24</v>
      </c>
      <c r="X166" s="12"/>
      <c r="Y166" s="12"/>
      <c r="Z166" s="12">
        <f t="shared" si="169"/>
        <v>60</v>
      </c>
      <c r="AA166" s="12">
        <v>10</v>
      </c>
      <c r="AB166" s="12">
        <v>0</v>
      </c>
      <c r="AC166" s="12">
        <v>16</v>
      </c>
      <c r="AD166" s="12">
        <v>14</v>
      </c>
      <c r="AE166" s="12">
        <v>0</v>
      </c>
      <c r="AF166" s="12"/>
      <c r="AG166" s="12">
        <v>16</v>
      </c>
      <c r="AH166" s="12">
        <v>20</v>
      </c>
      <c r="AI166" s="12">
        <v>14</v>
      </c>
      <c r="AJ166" s="12"/>
      <c r="AK166" s="12"/>
      <c r="AL166" s="13">
        <v>7.006109265411592E-2</v>
      </c>
      <c r="AM166" s="13"/>
      <c r="AN166" s="13"/>
      <c r="AO166" s="13"/>
      <c r="AP166" s="13"/>
      <c r="AQ166" s="13">
        <v>0.41299999999999998</v>
      </c>
      <c r="AR166" s="13">
        <v>0.55400000000000005</v>
      </c>
      <c r="AS166" s="13">
        <v>0.38900000000000001</v>
      </c>
      <c r="AT166" s="13"/>
      <c r="AU166" s="13"/>
      <c r="AV166" s="22">
        <f>(P166*E166*AL166)+(F166*Q166*AM166)+(G166*R166*AN166)+(H166*S166*AO166)+(I166*T166*AP166)</f>
        <v>8.9159746511627915</v>
      </c>
      <c r="AW166" s="22">
        <f>(J166*AQ166*AC166)+(K166*AR166*AD166)+(L166*AS166*AE166)+(M166*AT166*AF166)</f>
        <v>78.736840000000001</v>
      </c>
      <c r="AX166" s="15">
        <f>AW166+AV166</f>
        <v>87.652814651162799</v>
      </c>
    </row>
    <row r="167" spans="1:50" s="18" customFormat="1" x14ac:dyDescent="0.25">
      <c r="A167" s="18" t="s">
        <v>48</v>
      </c>
      <c r="B167" s="18">
        <v>1977</v>
      </c>
      <c r="C167" s="18" t="s">
        <v>60</v>
      </c>
      <c r="D167" s="18" t="s">
        <v>61</v>
      </c>
      <c r="E167" s="17">
        <f t="shared" ref="E167:AU167" si="170">AVERAGE(E162:E166)</f>
        <v>38.363599999999998</v>
      </c>
      <c r="F167" s="17" t="e">
        <f t="shared" si="170"/>
        <v>#DIV/0!</v>
      </c>
      <c r="G167" s="17" t="e">
        <f t="shared" si="170"/>
        <v>#DIV/0!</v>
      </c>
      <c r="H167" s="17" t="e">
        <f t="shared" si="170"/>
        <v>#DIV/0!</v>
      </c>
      <c r="I167" s="17" t="e">
        <f t="shared" si="170"/>
        <v>#DIV/0!</v>
      </c>
      <c r="J167" s="17">
        <f t="shared" si="170"/>
        <v>9.1280000000000001</v>
      </c>
      <c r="K167" s="17">
        <f t="shared" si="170"/>
        <v>3.9659999999999997</v>
      </c>
      <c r="L167" s="17">
        <f t="shared" si="170"/>
        <v>2.7880000000000003</v>
      </c>
      <c r="M167" s="17" t="e">
        <f t="shared" si="170"/>
        <v>#DIV/0!</v>
      </c>
      <c r="N167" s="17" t="e">
        <f t="shared" si="170"/>
        <v>#DIV/0!</v>
      </c>
      <c r="O167" s="17">
        <f t="shared" si="170"/>
        <v>3.3</v>
      </c>
      <c r="P167" s="17">
        <f t="shared" si="170"/>
        <v>3.3</v>
      </c>
      <c r="Q167" s="17">
        <f t="shared" si="170"/>
        <v>0</v>
      </c>
      <c r="R167" s="17">
        <f t="shared" si="170"/>
        <v>0</v>
      </c>
      <c r="S167" s="17" t="e">
        <f t="shared" si="170"/>
        <v>#DIV/0!</v>
      </c>
      <c r="T167" s="17" t="e">
        <f t="shared" si="170"/>
        <v>#DIV/0!</v>
      </c>
      <c r="U167" s="17">
        <f t="shared" si="170"/>
        <v>16.2</v>
      </c>
      <c r="V167" s="17">
        <f t="shared" si="170"/>
        <v>17</v>
      </c>
      <c r="W167" s="17">
        <f t="shared" si="170"/>
        <v>26.8</v>
      </c>
      <c r="X167" s="17" t="e">
        <f t="shared" si="170"/>
        <v>#DIV/0!</v>
      </c>
      <c r="Y167" s="17" t="e">
        <f t="shared" si="170"/>
        <v>#DIV/0!</v>
      </c>
      <c r="Z167" s="17">
        <f t="shared" si="170"/>
        <v>60</v>
      </c>
      <c r="AA167" s="17">
        <f t="shared" si="170"/>
        <v>10</v>
      </c>
      <c r="AB167" s="17">
        <f t="shared" si="170"/>
        <v>0</v>
      </c>
      <c r="AC167" s="17">
        <f t="shared" si="170"/>
        <v>16.2</v>
      </c>
      <c r="AD167" s="17">
        <f t="shared" si="170"/>
        <v>13.4</v>
      </c>
      <c r="AE167" s="17">
        <f t="shared" si="170"/>
        <v>0.4</v>
      </c>
      <c r="AF167" s="17" t="e">
        <f t="shared" si="170"/>
        <v>#DIV/0!</v>
      </c>
      <c r="AG167" s="17">
        <f t="shared" si="170"/>
        <v>16.2</v>
      </c>
      <c r="AH167" s="17">
        <f t="shared" si="170"/>
        <v>17</v>
      </c>
      <c r="AI167" s="17">
        <f t="shared" si="170"/>
        <v>16.8</v>
      </c>
      <c r="AJ167" s="17" t="e">
        <f t="shared" si="170"/>
        <v>#DIV/0!</v>
      </c>
      <c r="AK167" s="17" t="e">
        <f t="shared" si="170"/>
        <v>#DIV/0!</v>
      </c>
      <c r="AL167" s="19">
        <f t="shared" si="170"/>
        <v>6.8509052576179535E-2</v>
      </c>
      <c r="AM167" s="19" t="e">
        <f t="shared" si="170"/>
        <v>#DIV/0!</v>
      </c>
      <c r="AN167" s="19" t="e">
        <f t="shared" si="170"/>
        <v>#DIV/0!</v>
      </c>
      <c r="AO167" s="19" t="e">
        <f t="shared" si="170"/>
        <v>#DIV/0!</v>
      </c>
      <c r="AP167" s="19" t="e">
        <f t="shared" si="170"/>
        <v>#DIV/0!</v>
      </c>
      <c r="AQ167" s="19">
        <f t="shared" si="170"/>
        <v>0.4546</v>
      </c>
      <c r="AR167" s="19">
        <f t="shared" si="170"/>
        <v>0.53200000000000003</v>
      </c>
      <c r="AS167" s="19">
        <f t="shared" si="170"/>
        <v>0.38619999999999999</v>
      </c>
      <c r="AT167" s="19" t="e">
        <f t="shared" si="170"/>
        <v>#DIV/0!</v>
      </c>
      <c r="AU167" s="19" t="e">
        <f t="shared" si="170"/>
        <v>#DIV/0!</v>
      </c>
      <c r="AV167" s="22">
        <f t="shared" ref="AV167:AX167" si="171">AVERAGE(AV162:AV166)</f>
        <v>8.6349835155321486</v>
      </c>
      <c r="AW167" s="22">
        <f t="shared" si="171"/>
        <v>98.364553999999998</v>
      </c>
      <c r="AX167" s="15">
        <f t="shared" si="171"/>
        <v>106.99953751553213</v>
      </c>
    </row>
    <row r="168" spans="1:50" s="18" customFormat="1" x14ac:dyDescent="0.25">
      <c r="A168" s="18" t="s">
        <v>48</v>
      </c>
      <c r="B168" s="18">
        <v>1977</v>
      </c>
      <c r="C168" s="18" t="s">
        <v>60</v>
      </c>
      <c r="D168" s="18" t="s">
        <v>62</v>
      </c>
      <c r="E168" s="17">
        <f>STDEV(E162:E166)</f>
        <v>2.5414847628895996</v>
      </c>
      <c r="F168" s="17" t="e">
        <f t="shared" ref="F168:AX168" si="172">STDEV(F162:F166)</f>
        <v>#DIV/0!</v>
      </c>
      <c r="G168" s="17" t="e">
        <f t="shared" si="172"/>
        <v>#DIV/0!</v>
      </c>
      <c r="H168" s="17" t="e">
        <f t="shared" si="172"/>
        <v>#DIV/0!</v>
      </c>
      <c r="I168" s="17" t="e">
        <f t="shared" si="172"/>
        <v>#DIV/0!</v>
      </c>
      <c r="J168" s="17">
        <f t="shared" si="172"/>
        <v>2.3694028783640824</v>
      </c>
      <c r="K168" s="17">
        <f t="shared" si="172"/>
        <v>1.5833919287403253</v>
      </c>
      <c r="L168" s="17">
        <f t="shared" si="172"/>
        <v>0.87839057371991247</v>
      </c>
      <c r="M168" s="17" t="e">
        <f t="shared" si="172"/>
        <v>#DIV/0!</v>
      </c>
      <c r="N168" s="17" t="e">
        <f t="shared" si="172"/>
        <v>#DIV/0!</v>
      </c>
      <c r="O168" s="17">
        <f t="shared" si="172"/>
        <v>0.67082039324993636</v>
      </c>
      <c r="P168" s="17">
        <f t="shared" si="172"/>
        <v>0.67082039324993636</v>
      </c>
      <c r="Q168" s="17">
        <f t="shared" si="172"/>
        <v>0</v>
      </c>
      <c r="R168" s="17">
        <f t="shared" si="172"/>
        <v>0</v>
      </c>
      <c r="S168" s="17" t="e">
        <f t="shared" si="172"/>
        <v>#DIV/0!</v>
      </c>
      <c r="T168" s="17" t="e">
        <f t="shared" si="172"/>
        <v>#DIV/0!</v>
      </c>
      <c r="U168" s="17">
        <f t="shared" si="172"/>
        <v>1.3038404810405297</v>
      </c>
      <c r="V168" s="17">
        <f t="shared" si="172"/>
        <v>3.082207001484488</v>
      </c>
      <c r="W168" s="17">
        <f t="shared" si="172"/>
        <v>3.2710854467592321</v>
      </c>
      <c r="X168" s="17" t="e">
        <f t="shared" si="172"/>
        <v>#DIV/0!</v>
      </c>
      <c r="Y168" s="17" t="e">
        <f t="shared" si="172"/>
        <v>#DIV/0!</v>
      </c>
      <c r="Z168" s="17">
        <f t="shared" si="172"/>
        <v>0</v>
      </c>
      <c r="AA168" s="17">
        <f t="shared" si="172"/>
        <v>0</v>
      </c>
      <c r="AB168" s="17">
        <f t="shared" si="172"/>
        <v>0</v>
      </c>
      <c r="AC168" s="17">
        <f t="shared" si="172"/>
        <v>1.3038404810405297</v>
      </c>
      <c r="AD168" s="17">
        <f t="shared" si="172"/>
        <v>1.1401754250991378</v>
      </c>
      <c r="AE168" s="17">
        <f t="shared" si="172"/>
        <v>0.89442719099991586</v>
      </c>
      <c r="AF168" s="17" t="e">
        <f t="shared" si="172"/>
        <v>#DIV/0!</v>
      </c>
      <c r="AG168" s="17">
        <f t="shared" si="172"/>
        <v>1.3038404810405297</v>
      </c>
      <c r="AH168" s="17">
        <f t="shared" si="172"/>
        <v>3.082207001484488</v>
      </c>
      <c r="AI168" s="17">
        <f t="shared" si="172"/>
        <v>3.2710854467592236</v>
      </c>
      <c r="AJ168" s="17" t="e">
        <f t="shared" si="172"/>
        <v>#DIV/0!</v>
      </c>
      <c r="AK168" s="17" t="e">
        <f t="shared" si="172"/>
        <v>#DIV/0!</v>
      </c>
      <c r="AL168" s="17">
        <f t="shared" si="172"/>
        <v>2.2864403719262769E-2</v>
      </c>
      <c r="AM168" s="17" t="e">
        <f t="shared" si="172"/>
        <v>#DIV/0!</v>
      </c>
      <c r="AN168" s="17" t="e">
        <f t="shared" si="172"/>
        <v>#DIV/0!</v>
      </c>
      <c r="AO168" s="17" t="e">
        <f t="shared" si="172"/>
        <v>#DIV/0!</v>
      </c>
      <c r="AP168" s="17" t="e">
        <f t="shared" si="172"/>
        <v>#DIV/0!</v>
      </c>
      <c r="AQ168" s="17">
        <f t="shared" si="172"/>
        <v>7.2300069156260083E-2</v>
      </c>
      <c r="AR168" s="17">
        <f t="shared" si="172"/>
        <v>0.18695855155622068</v>
      </c>
      <c r="AS168" s="17">
        <f t="shared" si="172"/>
        <v>7.9691279322144246E-2</v>
      </c>
      <c r="AT168" s="17" t="e">
        <f t="shared" si="172"/>
        <v>#DIV/0!</v>
      </c>
      <c r="AU168" s="17" t="e">
        <f t="shared" si="172"/>
        <v>#DIV/0!</v>
      </c>
      <c r="AV168" s="17">
        <f t="shared" si="172"/>
        <v>3.0072229021286621</v>
      </c>
      <c r="AW168" s="17">
        <f t="shared" si="172"/>
        <v>36.586952281925278</v>
      </c>
      <c r="AX168" s="17">
        <f t="shared" si="172"/>
        <v>37.963817873280917</v>
      </c>
    </row>
    <row r="169" spans="1:50" s="11" customFormat="1" x14ac:dyDescent="0.25">
      <c r="A169" s="11" t="s">
        <v>49</v>
      </c>
      <c r="B169" s="11">
        <v>1977</v>
      </c>
      <c r="C169" s="11" t="s">
        <v>59</v>
      </c>
      <c r="D169" s="11" t="s">
        <v>19</v>
      </c>
      <c r="E169" s="12"/>
      <c r="F169" s="12"/>
      <c r="G169" s="12"/>
      <c r="H169" s="12"/>
      <c r="I169" s="12"/>
      <c r="J169" s="12">
        <v>10.8</v>
      </c>
      <c r="K169" s="12">
        <v>1.2</v>
      </c>
      <c r="L169" s="12"/>
      <c r="M169" s="12"/>
      <c r="N169" s="12"/>
      <c r="O169" s="12">
        <f>SUM(P169:T169)</f>
        <v>0</v>
      </c>
      <c r="P169" s="12">
        <v>0</v>
      </c>
      <c r="Q169" s="12"/>
      <c r="R169" s="12"/>
      <c r="S169" s="12"/>
      <c r="T169" s="12"/>
      <c r="U169" s="12">
        <v>5</v>
      </c>
      <c r="V169" s="12">
        <v>30</v>
      </c>
      <c r="W169" s="12">
        <v>25</v>
      </c>
      <c r="X169" s="12"/>
      <c r="Y169" s="12"/>
      <c r="Z169" s="12">
        <f>SUM(U169:Y169)</f>
        <v>60</v>
      </c>
      <c r="AA169" s="12">
        <v>5</v>
      </c>
      <c r="AB169" s="12">
        <v>5</v>
      </c>
      <c r="AC169" s="12">
        <v>5</v>
      </c>
      <c r="AD169" s="12">
        <v>25</v>
      </c>
      <c r="AE169" s="12">
        <v>0</v>
      </c>
      <c r="AF169" s="12"/>
      <c r="AG169" s="12">
        <v>5</v>
      </c>
      <c r="AH169" s="12">
        <v>30</v>
      </c>
      <c r="AI169" s="12">
        <v>15</v>
      </c>
      <c r="AJ169" s="12">
        <v>0</v>
      </c>
      <c r="AK169" s="12"/>
      <c r="AL169" s="13"/>
      <c r="AM169" s="13"/>
      <c r="AN169" s="13"/>
      <c r="AO169" s="13"/>
      <c r="AP169" s="13"/>
      <c r="AQ169" s="13">
        <v>0.66900000000000004</v>
      </c>
      <c r="AR169" s="13">
        <v>1.123</v>
      </c>
      <c r="AS169" s="13">
        <v>1.25</v>
      </c>
      <c r="AT169" s="13"/>
      <c r="AU169" s="13"/>
      <c r="AV169" s="22">
        <f>(P169*E169*AL169)+(F169*Q169*AM169)+(G169*R169*AN169)+(H169*S169*AO169)+(I169*T169*AP169)</f>
        <v>0</v>
      </c>
      <c r="AW169" s="22">
        <f>(J169*AQ169*AC169)+(K169*AR169*AD169)+(L169*AS169*AE169)+(M169*AT169*AF169)</f>
        <v>69.816000000000003</v>
      </c>
      <c r="AX169" s="15">
        <f>AW169+AV169</f>
        <v>69.816000000000003</v>
      </c>
    </row>
    <row r="170" spans="1:50" s="11" customFormat="1" x14ac:dyDescent="0.25">
      <c r="A170" s="11" t="s">
        <v>49</v>
      </c>
      <c r="B170" s="11">
        <v>1977</v>
      </c>
      <c r="C170" s="11" t="s">
        <v>59</v>
      </c>
      <c r="D170" s="11" t="s">
        <v>20</v>
      </c>
      <c r="E170" s="12"/>
      <c r="F170" s="12"/>
      <c r="G170" s="12"/>
      <c r="H170" s="12"/>
      <c r="I170" s="12"/>
      <c r="J170" s="12">
        <v>9.57</v>
      </c>
      <c r="K170" s="12">
        <v>1.1299999999999999</v>
      </c>
      <c r="L170" s="12"/>
      <c r="M170" s="12"/>
      <c r="N170" s="12"/>
      <c r="O170" s="12">
        <f t="shared" ref="O170:O172" si="173">SUM(P170:T170)</f>
        <v>0</v>
      </c>
      <c r="P170" s="12">
        <v>0</v>
      </c>
      <c r="Q170" s="12"/>
      <c r="R170" s="12"/>
      <c r="S170" s="12"/>
      <c r="T170" s="12"/>
      <c r="U170" s="12">
        <v>7</v>
      </c>
      <c r="V170" s="12">
        <v>24</v>
      </c>
      <c r="W170" s="12">
        <v>29</v>
      </c>
      <c r="X170" s="12"/>
      <c r="Y170" s="12"/>
      <c r="Z170" s="12">
        <f t="shared" ref="Z170:Z172" si="174">SUM(U170:Y170)</f>
        <v>60</v>
      </c>
      <c r="AA170" s="12">
        <v>7</v>
      </c>
      <c r="AB170" s="12">
        <v>3</v>
      </c>
      <c r="AC170" s="12">
        <v>7</v>
      </c>
      <c r="AD170" s="12">
        <v>23</v>
      </c>
      <c r="AE170" s="12">
        <v>0</v>
      </c>
      <c r="AF170" s="12"/>
      <c r="AG170" s="12">
        <v>7</v>
      </c>
      <c r="AH170" s="12">
        <v>24</v>
      </c>
      <c r="AI170" s="12">
        <v>19</v>
      </c>
      <c r="AJ170" s="12">
        <v>11</v>
      </c>
      <c r="AK170" s="12"/>
      <c r="AL170" s="13"/>
      <c r="AM170" s="13"/>
      <c r="AN170" s="13"/>
      <c r="AO170" s="13"/>
      <c r="AP170" s="13"/>
      <c r="AQ170" s="13">
        <v>0.66900000000000004</v>
      </c>
      <c r="AR170" s="13">
        <v>1.123</v>
      </c>
      <c r="AS170" s="13">
        <v>1.25</v>
      </c>
      <c r="AT170" s="13"/>
      <c r="AU170" s="13"/>
      <c r="AV170" s="22">
        <f>(P170*E170*AL170)+(F170*Q170*AM170)+(G170*R170*AN170)+(H170*S170*AO170)+(I170*T170*AP170)</f>
        <v>0</v>
      </c>
      <c r="AW170" s="22">
        <f>(J170*AQ170*AC170)+(K170*AR170*AD170)+(L170*AS170*AE170)+(M170*AT170*AF170)</f>
        <v>74.003080000000011</v>
      </c>
      <c r="AX170" s="15">
        <f>AW170+AV170</f>
        <v>74.003080000000011</v>
      </c>
    </row>
    <row r="171" spans="1:50" s="11" customFormat="1" x14ac:dyDescent="0.25">
      <c r="A171" s="11" t="s">
        <v>49</v>
      </c>
      <c r="B171" s="11">
        <v>1977</v>
      </c>
      <c r="C171" s="11" t="s">
        <v>59</v>
      </c>
      <c r="D171" s="11" t="s">
        <v>21</v>
      </c>
      <c r="E171" s="12"/>
      <c r="F171" s="12"/>
      <c r="G171" s="12"/>
      <c r="H171" s="12"/>
      <c r="I171" s="12"/>
      <c r="J171" s="12">
        <v>9.83</v>
      </c>
      <c r="K171" s="12">
        <v>1.1299999999999999</v>
      </c>
      <c r="L171" s="12"/>
      <c r="M171" s="12"/>
      <c r="N171" s="12"/>
      <c r="O171" s="12">
        <f t="shared" si="173"/>
        <v>0</v>
      </c>
      <c r="P171" s="12">
        <v>0</v>
      </c>
      <c r="Q171" s="12"/>
      <c r="R171" s="12"/>
      <c r="S171" s="12"/>
      <c r="T171" s="12"/>
      <c r="U171" s="12">
        <v>5</v>
      </c>
      <c r="V171" s="12">
        <v>34</v>
      </c>
      <c r="W171" s="12">
        <v>21</v>
      </c>
      <c r="X171" s="12"/>
      <c r="Y171" s="12"/>
      <c r="Z171" s="12">
        <f t="shared" si="174"/>
        <v>60</v>
      </c>
      <c r="AA171" s="12">
        <v>5</v>
      </c>
      <c r="AB171" s="12">
        <v>5</v>
      </c>
      <c r="AC171" s="12">
        <v>5</v>
      </c>
      <c r="AD171" s="12">
        <v>25</v>
      </c>
      <c r="AE171" s="12">
        <v>0</v>
      </c>
      <c r="AF171" s="12"/>
      <c r="AG171" s="12">
        <v>5</v>
      </c>
      <c r="AH171" s="12">
        <v>34</v>
      </c>
      <c r="AI171" s="12">
        <v>11</v>
      </c>
      <c r="AJ171" s="12">
        <v>7</v>
      </c>
      <c r="AK171" s="12"/>
      <c r="AL171" s="13"/>
      <c r="AM171" s="13"/>
      <c r="AN171" s="13"/>
      <c r="AO171" s="13"/>
      <c r="AP171" s="13"/>
      <c r="AQ171" s="13">
        <v>0.66900000000000004</v>
      </c>
      <c r="AR171" s="13">
        <v>1.123</v>
      </c>
      <c r="AS171" s="13">
        <v>1.25</v>
      </c>
      <c r="AT171" s="13"/>
      <c r="AU171" s="13"/>
      <c r="AV171" s="22">
        <f>(P171*E171*AL171)+(F171*Q171*AM171)+(G171*R171*AN171)+(H171*S171*AO171)+(I171*T171*AP171)</f>
        <v>0</v>
      </c>
      <c r="AW171" s="22">
        <f>(J171*AQ171*AC171)+(K171*AR171*AD171)+(L171*AS171*AE171)+(M171*AT171*AF171)</f>
        <v>64.606099999999998</v>
      </c>
      <c r="AX171" s="15">
        <f>AW171+AV171</f>
        <v>64.606099999999998</v>
      </c>
    </row>
    <row r="172" spans="1:50" s="11" customFormat="1" x14ac:dyDescent="0.25">
      <c r="A172" s="11" t="s">
        <v>49</v>
      </c>
      <c r="B172" s="11">
        <v>1977</v>
      </c>
      <c r="C172" s="11" t="s">
        <v>59</v>
      </c>
      <c r="D172" s="11" t="s">
        <v>22</v>
      </c>
      <c r="E172" s="12"/>
      <c r="F172" s="12"/>
      <c r="G172" s="12"/>
      <c r="H172" s="12"/>
      <c r="I172" s="12"/>
      <c r="J172" s="12">
        <v>10.35</v>
      </c>
      <c r="K172" s="12">
        <v>1.1499999999999999</v>
      </c>
      <c r="L172" s="12"/>
      <c r="M172" s="12"/>
      <c r="N172" s="12"/>
      <c r="O172" s="12">
        <f t="shared" si="173"/>
        <v>0</v>
      </c>
      <c r="P172" s="12">
        <v>0</v>
      </c>
      <c r="Q172" s="12"/>
      <c r="R172" s="12"/>
      <c r="S172" s="12"/>
      <c r="T172" s="12"/>
      <c r="U172" s="12">
        <v>5</v>
      </c>
      <c r="V172" s="12">
        <v>32</v>
      </c>
      <c r="W172" s="12">
        <v>26</v>
      </c>
      <c r="X172" s="12"/>
      <c r="Y172" s="12"/>
      <c r="Z172" s="12">
        <f t="shared" si="174"/>
        <v>63</v>
      </c>
      <c r="AA172" s="12">
        <v>5</v>
      </c>
      <c r="AB172" s="12">
        <v>5</v>
      </c>
      <c r="AC172" s="12">
        <v>5</v>
      </c>
      <c r="AD172" s="12">
        <v>25</v>
      </c>
      <c r="AE172" s="12">
        <v>0</v>
      </c>
      <c r="AF172" s="12"/>
      <c r="AG172" s="12">
        <v>5</v>
      </c>
      <c r="AH172" s="12">
        <v>32</v>
      </c>
      <c r="AI172" s="12">
        <v>13</v>
      </c>
      <c r="AJ172" s="12">
        <v>16</v>
      </c>
      <c r="AK172" s="12"/>
      <c r="AL172" s="13"/>
      <c r="AM172" s="13"/>
      <c r="AN172" s="13"/>
      <c r="AO172" s="13"/>
      <c r="AP172" s="13"/>
      <c r="AQ172" s="13">
        <v>0.66900000000000004</v>
      </c>
      <c r="AR172" s="13">
        <v>1.123</v>
      </c>
      <c r="AS172" s="13">
        <v>1.25</v>
      </c>
      <c r="AT172" s="13"/>
      <c r="AU172" s="13"/>
      <c r="AV172" s="22">
        <f>(P172*E172*AL172)+(F172*Q172*AM172)+(G172*R172*AN172)+(H172*S172*AO172)+(I172*T172*AP172)</f>
        <v>0</v>
      </c>
      <c r="AW172" s="22">
        <f>(J172*AQ172*AC172)+(K172*AR172*AD172)+(L172*AS172*AE172)+(M172*AT172*AF172)</f>
        <v>66.907000000000011</v>
      </c>
      <c r="AX172" s="15">
        <f>AW172+AV172</f>
        <v>66.907000000000011</v>
      </c>
    </row>
    <row r="173" spans="1:50" s="14" customFormat="1" x14ac:dyDescent="0.25">
      <c r="A173" s="14" t="s">
        <v>49</v>
      </c>
      <c r="B173" s="14">
        <v>1977</v>
      </c>
      <c r="C173" s="14" t="s">
        <v>59</v>
      </c>
      <c r="D173" s="14" t="s">
        <v>61</v>
      </c>
      <c r="E173" s="15" t="e">
        <f t="shared" ref="E173:AU173" si="175">AVERAGE(E169:E172)</f>
        <v>#DIV/0!</v>
      </c>
      <c r="F173" s="15" t="e">
        <f t="shared" si="175"/>
        <v>#DIV/0!</v>
      </c>
      <c r="G173" s="15" t="e">
        <f t="shared" si="175"/>
        <v>#DIV/0!</v>
      </c>
      <c r="H173" s="15" t="e">
        <f t="shared" si="175"/>
        <v>#DIV/0!</v>
      </c>
      <c r="I173" s="15" t="e">
        <f t="shared" si="175"/>
        <v>#DIV/0!</v>
      </c>
      <c r="J173" s="15">
        <f t="shared" si="175"/>
        <v>10.137500000000001</v>
      </c>
      <c r="K173" s="15">
        <f t="shared" si="175"/>
        <v>1.1524999999999999</v>
      </c>
      <c r="L173" s="15" t="e">
        <f t="shared" si="175"/>
        <v>#DIV/0!</v>
      </c>
      <c r="M173" s="15" t="e">
        <f t="shared" si="175"/>
        <v>#DIV/0!</v>
      </c>
      <c r="N173" s="15" t="e">
        <f t="shared" si="175"/>
        <v>#DIV/0!</v>
      </c>
      <c r="O173" s="15">
        <f t="shared" si="175"/>
        <v>0</v>
      </c>
      <c r="P173" s="15">
        <f t="shared" si="175"/>
        <v>0</v>
      </c>
      <c r="Q173" s="15" t="e">
        <f t="shared" si="175"/>
        <v>#DIV/0!</v>
      </c>
      <c r="R173" s="15" t="e">
        <f t="shared" si="175"/>
        <v>#DIV/0!</v>
      </c>
      <c r="S173" s="15" t="e">
        <f t="shared" si="175"/>
        <v>#DIV/0!</v>
      </c>
      <c r="T173" s="15" t="e">
        <f t="shared" si="175"/>
        <v>#DIV/0!</v>
      </c>
      <c r="U173" s="15">
        <f t="shared" si="175"/>
        <v>5.5</v>
      </c>
      <c r="V173" s="15">
        <f t="shared" si="175"/>
        <v>30</v>
      </c>
      <c r="W173" s="15">
        <f t="shared" si="175"/>
        <v>25.25</v>
      </c>
      <c r="X173" s="15" t="e">
        <f t="shared" si="175"/>
        <v>#DIV/0!</v>
      </c>
      <c r="Y173" s="15" t="e">
        <f t="shared" si="175"/>
        <v>#DIV/0!</v>
      </c>
      <c r="Z173" s="15">
        <f t="shared" si="175"/>
        <v>60.75</v>
      </c>
      <c r="AA173" s="15">
        <f t="shared" si="175"/>
        <v>5.5</v>
      </c>
      <c r="AB173" s="15">
        <f t="shared" si="175"/>
        <v>4.5</v>
      </c>
      <c r="AC173" s="15">
        <f t="shared" si="175"/>
        <v>5.5</v>
      </c>
      <c r="AD173" s="15">
        <f t="shared" si="175"/>
        <v>24.5</v>
      </c>
      <c r="AE173" s="15">
        <f t="shared" si="175"/>
        <v>0</v>
      </c>
      <c r="AF173" s="15" t="e">
        <f t="shared" si="175"/>
        <v>#DIV/0!</v>
      </c>
      <c r="AG173" s="15">
        <f t="shared" si="175"/>
        <v>5.5</v>
      </c>
      <c r="AH173" s="15">
        <f t="shared" si="175"/>
        <v>30</v>
      </c>
      <c r="AI173" s="15">
        <f t="shared" si="175"/>
        <v>14.5</v>
      </c>
      <c r="AJ173" s="15">
        <f t="shared" si="175"/>
        <v>8.5</v>
      </c>
      <c r="AK173" s="15" t="e">
        <f t="shared" si="175"/>
        <v>#DIV/0!</v>
      </c>
      <c r="AL173" s="16" t="e">
        <f t="shared" si="175"/>
        <v>#DIV/0!</v>
      </c>
      <c r="AM173" s="16" t="e">
        <f t="shared" si="175"/>
        <v>#DIV/0!</v>
      </c>
      <c r="AN173" s="16" t="e">
        <f t="shared" si="175"/>
        <v>#DIV/0!</v>
      </c>
      <c r="AO173" s="16" t="e">
        <f t="shared" si="175"/>
        <v>#DIV/0!</v>
      </c>
      <c r="AP173" s="16" t="e">
        <f t="shared" si="175"/>
        <v>#DIV/0!</v>
      </c>
      <c r="AQ173" s="16">
        <f t="shared" si="175"/>
        <v>0.66900000000000004</v>
      </c>
      <c r="AR173" s="16">
        <f t="shared" si="175"/>
        <v>1.123</v>
      </c>
      <c r="AS173" s="16">
        <f t="shared" si="175"/>
        <v>1.25</v>
      </c>
      <c r="AT173" s="16" t="e">
        <f t="shared" si="175"/>
        <v>#DIV/0!</v>
      </c>
      <c r="AU173" s="16" t="e">
        <f t="shared" si="175"/>
        <v>#DIV/0!</v>
      </c>
      <c r="AV173" s="22">
        <f t="shared" ref="AV173:AX173" si="176">AVERAGE(AV169:AV172)</f>
        <v>0</v>
      </c>
      <c r="AW173" s="22">
        <f t="shared" si="176"/>
        <v>68.833044999999998</v>
      </c>
      <c r="AX173" s="15">
        <f t="shared" si="176"/>
        <v>68.833044999999998</v>
      </c>
    </row>
    <row r="174" spans="1:50" s="14" customFormat="1" x14ac:dyDescent="0.25">
      <c r="A174" s="14" t="s">
        <v>49</v>
      </c>
      <c r="B174" s="14">
        <v>1977</v>
      </c>
      <c r="C174" s="14" t="s">
        <v>59</v>
      </c>
      <c r="D174" s="14" t="s">
        <v>62</v>
      </c>
      <c r="E174" s="15" t="e">
        <f>STDEV(E169:E172)</f>
        <v>#DIV/0!</v>
      </c>
      <c r="F174" s="15" t="e">
        <f t="shared" ref="F174:AX174" si="177">STDEV(F169:F172)</f>
        <v>#DIV/0!</v>
      </c>
      <c r="G174" s="15" t="e">
        <f t="shared" si="177"/>
        <v>#DIV/0!</v>
      </c>
      <c r="H174" s="15" t="e">
        <f t="shared" si="177"/>
        <v>#DIV/0!</v>
      </c>
      <c r="I174" s="15" t="e">
        <f t="shared" si="177"/>
        <v>#DIV/0!</v>
      </c>
      <c r="J174" s="15">
        <f t="shared" si="177"/>
        <v>0.5479279149669235</v>
      </c>
      <c r="K174" s="15">
        <f t="shared" si="177"/>
        <v>3.3040379335998377E-2</v>
      </c>
      <c r="L174" s="15" t="e">
        <f t="shared" si="177"/>
        <v>#DIV/0!</v>
      </c>
      <c r="M174" s="15" t="e">
        <f t="shared" si="177"/>
        <v>#DIV/0!</v>
      </c>
      <c r="N174" s="15" t="e">
        <f t="shared" si="177"/>
        <v>#DIV/0!</v>
      </c>
      <c r="O174" s="15">
        <f t="shared" si="177"/>
        <v>0</v>
      </c>
      <c r="P174" s="15">
        <f t="shared" si="177"/>
        <v>0</v>
      </c>
      <c r="Q174" s="15" t="e">
        <f t="shared" si="177"/>
        <v>#DIV/0!</v>
      </c>
      <c r="R174" s="15" t="e">
        <f t="shared" si="177"/>
        <v>#DIV/0!</v>
      </c>
      <c r="S174" s="15" t="e">
        <f t="shared" si="177"/>
        <v>#DIV/0!</v>
      </c>
      <c r="T174" s="15" t="e">
        <f t="shared" si="177"/>
        <v>#DIV/0!</v>
      </c>
      <c r="U174" s="15">
        <f t="shared" si="177"/>
        <v>1</v>
      </c>
      <c r="V174" s="15">
        <f t="shared" si="177"/>
        <v>4.3204937989385739</v>
      </c>
      <c r="W174" s="15">
        <f t="shared" si="177"/>
        <v>3.3040379335998349</v>
      </c>
      <c r="X174" s="15" t="e">
        <f t="shared" si="177"/>
        <v>#DIV/0!</v>
      </c>
      <c r="Y174" s="15" t="e">
        <f t="shared" si="177"/>
        <v>#DIV/0!</v>
      </c>
      <c r="Z174" s="15">
        <f t="shared" si="177"/>
        <v>1.5</v>
      </c>
      <c r="AA174" s="15">
        <f t="shared" si="177"/>
        <v>1</v>
      </c>
      <c r="AB174" s="15">
        <f t="shared" si="177"/>
        <v>1</v>
      </c>
      <c r="AC174" s="15">
        <f t="shared" si="177"/>
        <v>1</v>
      </c>
      <c r="AD174" s="15">
        <f t="shared" si="177"/>
        <v>1</v>
      </c>
      <c r="AE174" s="15">
        <f t="shared" si="177"/>
        <v>0</v>
      </c>
      <c r="AF174" s="15" t="e">
        <f t="shared" si="177"/>
        <v>#DIV/0!</v>
      </c>
      <c r="AG174" s="15">
        <f t="shared" si="177"/>
        <v>1</v>
      </c>
      <c r="AH174" s="15">
        <f t="shared" si="177"/>
        <v>4.3204937989385739</v>
      </c>
      <c r="AI174" s="15">
        <f t="shared" si="177"/>
        <v>3.415650255319866</v>
      </c>
      <c r="AJ174" s="15">
        <f t="shared" si="177"/>
        <v>6.757711644237764</v>
      </c>
      <c r="AK174" s="15" t="e">
        <f t="shared" si="177"/>
        <v>#DIV/0!</v>
      </c>
      <c r="AL174" s="15" t="e">
        <f t="shared" si="177"/>
        <v>#DIV/0!</v>
      </c>
      <c r="AM174" s="15" t="e">
        <f t="shared" si="177"/>
        <v>#DIV/0!</v>
      </c>
      <c r="AN174" s="15" t="e">
        <f t="shared" si="177"/>
        <v>#DIV/0!</v>
      </c>
      <c r="AO174" s="15" t="e">
        <f t="shared" si="177"/>
        <v>#DIV/0!</v>
      </c>
      <c r="AP174" s="15" t="e">
        <f t="shared" si="177"/>
        <v>#DIV/0!</v>
      </c>
      <c r="AQ174" s="15">
        <f t="shared" si="177"/>
        <v>0</v>
      </c>
      <c r="AR174" s="15">
        <f t="shared" si="177"/>
        <v>0</v>
      </c>
      <c r="AS174" s="15">
        <f t="shared" si="177"/>
        <v>0</v>
      </c>
      <c r="AT174" s="15" t="e">
        <f t="shared" si="177"/>
        <v>#DIV/0!</v>
      </c>
      <c r="AU174" s="15" t="e">
        <f t="shared" si="177"/>
        <v>#DIV/0!</v>
      </c>
      <c r="AV174" s="15">
        <f t="shared" si="177"/>
        <v>0</v>
      </c>
      <c r="AW174" s="15">
        <f t="shared" si="177"/>
        <v>4.0526606819183248</v>
      </c>
      <c r="AX174" s="15">
        <f t="shared" si="177"/>
        <v>4.0526606819183248</v>
      </c>
    </row>
    <row r="175" spans="1:50" s="11" customFormat="1" x14ac:dyDescent="0.25">
      <c r="A175" s="11" t="s">
        <v>49</v>
      </c>
      <c r="B175" s="11">
        <v>1977</v>
      </c>
      <c r="C175" s="11" t="s">
        <v>60</v>
      </c>
      <c r="D175" s="11" t="s">
        <v>25</v>
      </c>
      <c r="E175" s="12">
        <v>35</v>
      </c>
      <c r="F175" s="12"/>
      <c r="G175" s="12"/>
      <c r="H175" s="12"/>
      <c r="I175" s="12"/>
      <c r="J175" s="12">
        <v>6.55</v>
      </c>
      <c r="K175" s="12">
        <v>0.9</v>
      </c>
      <c r="L175" s="12"/>
      <c r="M175" s="12"/>
      <c r="N175" s="12"/>
      <c r="O175" s="12">
        <f t="shared" ref="O175:O178" si="178">SUM(P175:T175)</f>
        <v>3</v>
      </c>
      <c r="P175" s="12">
        <v>3</v>
      </c>
      <c r="Q175" s="12">
        <v>0</v>
      </c>
      <c r="R175" s="12">
        <v>0</v>
      </c>
      <c r="S175" s="12"/>
      <c r="T175" s="12"/>
      <c r="U175" s="12">
        <v>10</v>
      </c>
      <c r="V175" s="12">
        <v>50</v>
      </c>
      <c r="W175" s="12">
        <v>0</v>
      </c>
      <c r="X175" s="12"/>
      <c r="Y175" s="12"/>
      <c r="Z175" s="12">
        <f t="shared" ref="Z175:Z178" si="179">SUM(U175:Y175)</f>
        <v>60</v>
      </c>
      <c r="AA175" s="12">
        <v>10</v>
      </c>
      <c r="AB175" s="12">
        <v>0</v>
      </c>
      <c r="AC175" s="12">
        <v>10</v>
      </c>
      <c r="AD175" s="12">
        <v>20</v>
      </c>
      <c r="AE175" s="12">
        <v>0</v>
      </c>
      <c r="AF175" s="12"/>
      <c r="AG175" s="12">
        <v>10</v>
      </c>
      <c r="AH175" s="12">
        <v>40</v>
      </c>
      <c r="AI175" s="12">
        <v>18</v>
      </c>
      <c r="AJ175" s="12">
        <v>0</v>
      </c>
      <c r="AK175" s="12"/>
      <c r="AL175" s="12">
        <v>0.111</v>
      </c>
      <c r="AM175" s="13"/>
      <c r="AN175" s="13"/>
      <c r="AO175" s="13"/>
      <c r="AP175" s="13"/>
      <c r="AQ175" s="13">
        <v>0.61299999999999999</v>
      </c>
      <c r="AR175" s="13">
        <v>1.343</v>
      </c>
      <c r="AS175" s="13"/>
      <c r="AT175" s="13"/>
      <c r="AU175" s="13"/>
      <c r="AV175" s="22">
        <f>(P175*E175*AL175)+(F175*Q175*AM175)+(G175*R175*AN175)+(H175*S175*AO175)+(I175*T175*AP175)</f>
        <v>11.654999999999999</v>
      </c>
      <c r="AW175" s="22">
        <f>(J175*AQ175*AC175)+(K175*AR175*AD175)+(L175*AS175*AE175)+(M175*AT175*AF175)</f>
        <v>64.325500000000005</v>
      </c>
      <c r="AX175" s="15">
        <f>AW175+AV175</f>
        <v>75.980500000000006</v>
      </c>
    </row>
    <row r="176" spans="1:50" s="11" customFormat="1" x14ac:dyDescent="0.25">
      <c r="A176" s="11" t="s">
        <v>49</v>
      </c>
      <c r="B176" s="11">
        <v>1977</v>
      </c>
      <c r="C176" s="11" t="s">
        <v>60</v>
      </c>
      <c r="D176" s="11" t="s">
        <v>26</v>
      </c>
      <c r="E176" s="12">
        <v>35</v>
      </c>
      <c r="F176" s="12"/>
      <c r="G176" s="12"/>
      <c r="H176" s="12"/>
      <c r="I176" s="12"/>
      <c r="J176" s="12">
        <v>7.64</v>
      </c>
      <c r="K176" s="12">
        <v>1.07</v>
      </c>
      <c r="L176" s="12"/>
      <c r="M176" s="12"/>
      <c r="N176" s="12"/>
      <c r="O176" s="12">
        <f t="shared" si="178"/>
        <v>3</v>
      </c>
      <c r="P176" s="12">
        <v>3</v>
      </c>
      <c r="Q176" s="12">
        <v>0</v>
      </c>
      <c r="R176" s="12">
        <v>0</v>
      </c>
      <c r="S176" s="12"/>
      <c r="T176" s="12"/>
      <c r="U176" s="12">
        <v>11</v>
      </c>
      <c r="V176" s="12">
        <v>49</v>
      </c>
      <c r="W176" s="12">
        <v>0</v>
      </c>
      <c r="X176" s="12"/>
      <c r="Y176" s="12"/>
      <c r="Z176" s="12">
        <f t="shared" si="179"/>
        <v>60</v>
      </c>
      <c r="AA176" s="12">
        <v>10</v>
      </c>
      <c r="AB176" s="12">
        <v>0</v>
      </c>
      <c r="AC176" s="12">
        <v>11</v>
      </c>
      <c r="AD176" s="12">
        <v>19</v>
      </c>
      <c r="AE176" s="12">
        <v>0</v>
      </c>
      <c r="AF176" s="12"/>
      <c r="AG176" s="12">
        <v>11</v>
      </c>
      <c r="AH176" s="12">
        <v>39</v>
      </c>
      <c r="AI176" s="12">
        <v>23</v>
      </c>
      <c r="AJ176" s="12">
        <v>0</v>
      </c>
      <c r="AK176" s="12"/>
      <c r="AL176" s="12">
        <v>0.111</v>
      </c>
      <c r="AM176" s="13"/>
      <c r="AN176" s="13"/>
      <c r="AO176" s="13"/>
      <c r="AP176" s="13"/>
      <c r="AQ176" s="13">
        <v>0.61299999999999999</v>
      </c>
      <c r="AR176" s="13">
        <v>1.343</v>
      </c>
      <c r="AS176" s="13"/>
      <c r="AT176" s="13"/>
      <c r="AU176" s="13"/>
      <c r="AV176" s="22">
        <f>(P176*E176*AL176)+(F176*Q176*AM176)+(G176*R176*AN176)+(H176*S176*AO176)+(I176*T176*AP176)</f>
        <v>11.654999999999999</v>
      </c>
      <c r="AW176" s="22">
        <f>(J176*AQ176*AC176)+(K176*AR176*AD176)+(L176*AS176*AE176)+(M176*AT176*AF176)</f>
        <v>78.819710000000001</v>
      </c>
      <c r="AX176" s="15">
        <f>AW176+AV176</f>
        <v>90.474710000000002</v>
      </c>
    </row>
    <row r="177" spans="1:50" s="11" customFormat="1" x14ac:dyDescent="0.25">
      <c r="A177" s="11" t="s">
        <v>49</v>
      </c>
      <c r="B177" s="11">
        <v>1977</v>
      </c>
      <c r="C177" s="11" t="s">
        <v>60</v>
      </c>
      <c r="D177" s="11" t="s">
        <v>27</v>
      </c>
      <c r="E177" s="12">
        <v>35</v>
      </c>
      <c r="F177" s="12"/>
      <c r="G177" s="12"/>
      <c r="H177" s="12"/>
      <c r="I177" s="12"/>
      <c r="J177" s="12">
        <v>8.32</v>
      </c>
      <c r="K177" s="12">
        <v>1.1399999999999999</v>
      </c>
      <c r="L177" s="12"/>
      <c r="M177" s="12"/>
      <c r="N177" s="12"/>
      <c r="O177" s="12">
        <f t="shared" si="178"/>
        <v>3</v>
      </c>
      <c r="P177" s="12">
        <v>3</v>
      </c>
      <c r="Q177" s="12">
        <v>0</v>
      </c>
      <c r="R177" s="12">
        <v>0</v>
      </c>
      <c r="S177" s="12"/>
      <c r="T177" s="12"/>
      <c r="U177" s="12">
        <v>8</v>
      </c>
      <c r="V177" s="12">
        <v>52</v>
      </c>
      <c r="W177" s="12">
        <v>0</v>
      </c>
      <c r="X177" s="12"/>
      <c r="Y177" s="12"/>
      <c r="Z177" s="12">
        <f t="shared" si="179"/>
        <v>60</v>
      </c>
      <c r="AA177" s="12">
        <v>8</v>
      </c>
      <c r="AB177" s="12">
        <v>2</v>
      </c>
      <c r="AC177" s="12">
        <v>8</v>
      </c>
      <c r="AD177" s="12">
        <v>22</v>
      </c>
      <c r="AE177" s="12">
        <v>0</v>
      </c>
      <c r="AF177" s="12"/>
      <c r="AG177" s="12">
        <v>8</v>
      </c>
      <c r="AH177" s="12">
        <v>42</v>
      </c>
      <c r="AI177" s="12">
        <v>18</v>
      </c>
      <c r="AJ177" s="12">
        <v>8</v>
      </c>
      <c r="AK177" s="12"/>
      <c r="AL177" s="12">
        <v>0.111</v>
      </c>
      <c r="AM177" s="13"/>
      <c r="AN177" s="13"/>
      <c r="AO177" s="13"/>
      <c r="AP177" s="13"/>
      <c r="AQ177" s="13">
        <v>0.61299999999999999</v>
      </c>
      <c r="AR177" s="13">
        <v>1.343</v>
      </c>
      <c r="AS177" s="13"/>
      <c r="AT177" s="13"/>
      <c r="AU177" s="13"/>
      <c r="AV177" s="22">
        <f>(P177*E177*AL177)+(F177*Q177*AM177)+(G177*R177*AN177)+(H177*S177*AO177)+(I177*T177*AP177)</f>
        <v>11.654999999999999</v>
      </c>
      <c r="AW177" s="22">
        <f>(J177*AQ177*AC177)+(K177*AR177*AD177)+(L177*AS177*AE177)+(M177*AT177*AF177)</f>
        <v>74.483720000000005</v>
      </c>
      <c r="AX177" s="15">
        <f>AW177+AV177</f>
        <v>86.138720000000006</v>
      </c>
    </row>
    <row r="178" spans="1:50" s="11" customFormat="1" x14ac:dyDescent="0.25">
      <c r="A178" s="11" t="s">
        <v>49</v>
      </c>
      <c r="B178" s="11">
        <v>1977</v>
      </c>
      <c r="C178" s="11" t="s">
        <v>60</v>
      </c>
      <c r="D178" s="11" t="s">
        <v>28</v>
      </c>
      <c r="E178" s="12">
        <v>35</v>
      </c>
      <c r="F178" s="12"/>
      <c r="G178" s="12"/>
      <c r="H178" s="12"/>
      <c r="I178" s="12"/>
      <c r="J178" s="12">
        <v>6.45</v>
      </c>
      <c r="K178" s="12">
        <v>0.83</v>
      </c>
      <c r="L178" s="12"/>
      <c r="M178" s="12"/>
      <c r="N178" s="12"/>
      <c r="O178" s="12">
        <f t="shared" si="178"/>
        <v>3</v>
      </c>
      <c r="P178" s="12">
        <v>3</v>
      </c>
      <c r="Q178" s="12">
        <v>0</v>
      </c>
      <c r="R178" s="12">
        <v>0</v>
      </c>
      <c r="S178" s="12"/>
      <c r="T178" s="12"/>
      <c r="U178" s="12">
        <v>7</v>
      </c>
      <c r="V178" s="12">
        <v>66</v>
      </c>
      <c r="W178" s="12">
        <v>0</v>
      </c>
      <c r="X178" s="12"/>
      <c r="Y178" s="12"/>
      <c r="Z178" s="12">
        <f t="shared" si="179"/>
        <v>73</v>
      </c>
      <c r="AA178" s="12">
        <v>7</v>
      </c>
      <c r="AB178" s="12">
        <v>3</v>
      </c>
      <c r="AC178" s="12">
        <v>7</v>
      </c>
      <c r="AD178" s="12">
        <v>23</v>
      </c>
      <c r="AE178" s="12">
        <v>0</v>
      </c>
      <c r="AF178" s="12"/>
      <c r="AG178" s="12">
        <v>7</v>
      </c>
      <c r="AH178" s="12">
        <v>43</v>
      </c>
      <c r="AI178" s="12">
        <v>33</v>
      </c>
      <c r="AJ178" s="12">
        <v>0</v>
      </c>
      <c r="AK178" s="12"/>
      <c r="AL178" s="12">
        <v>0.111</v>
      </c>
      <c r="AM178" s="13"/>
      <c r="AN178" s="13"/>
      <c r="AO178" s="13"/>
      <c r="AP178" s="13"/>
      <c r="AQ178" s="13">
        <v>0.61299999999999999</v>
      </c>
      <c r="AR178" s="13">
        <v>1.343</v>
      </c>
      <c r="AS178" s="13"/>
      <c r="AT178" s="13"/>
      <c r="AU178" s="13"/>
      <c r="AV178" s="22">
        <f>(P178*E178*AL178)+(F178*Q178*AM178)+(G178*R178*AN178)+(H178*S178*AO178)+(I178*T178*AP178)</f>
        <v>11.654999999999999</v>
      </c>
      <c r="AW178" s="22">
        <f>(J178*AQ178*AC178)+(K178*AR178*AD178)+(L178*AS178*AE178)+(M178*AT178*AF178)</f>
        <v>53.314819999999997</v>
      </c>
      <c r="AX178" s="15">
        <f>AW178+AV178</f>
        <v>64.969819999999999</v>
      </c>
    </row>
    <row r="179" spans="1:50" s="18" customFormat="1" x14ac:dyDescent="0.25">
      <c r="A179" s="18" t="s">
        <v>49</v>
      </c>
      <c r="B179" s="18">
        <v>1977</v>
      </c>
      <c r="C179" s="18" t="s">
        <v>60</v>
      </c>
      <c r="D179" s="18" t="s">
        <v>61</v>
      </c>
      <c r="E179" s="17">
        <f t="shared" ref="E179:AU179" si="180">AVERAGE(E175:E178)</f>
        <v>35</v>
      </c>
      <c r="F179" s="17" t="e">
        <f t="shared" si="180"/>
        <v>#DIV/0!</v>
      </c>
      <c r="G179" s="17" t="e">
        <f t="shared" si="180"/>
        <v>#DIV/0!</v>
      </c>
      <c r="H179" s="17" t="e">
        <f t="shared" si="180"/>
        <v>#DIV/0!</v>
      </c>
      <c r="I179" s="17" t="e">
        <f t="shared" si="180"/>
        <v>#DIV/0!</v>
      </c>
      <c r="J179" s="17">
        <f t="shared" si="180"/>
        <v>7.2399999999999993</v>
      </c>
      <c r="K179" s="17">
        <f t="shared" si="180"/>
        <v>0.9850000000000001</v>
      </c>
      <c r="L179" s="17" t="e">
        <f t="shared" si="180"/>
        <v>#DIV/0!</v>
      </c>
      <c r="M179" s="17" t="e">
        <f t="shared" si="180"/>
        <v>#DIV/0!</v>
      </c>
      <c r="N179" s="17" t="e">
        <f t="shared" si="180"/>
        <v>#DIV/0!</v>
      </c>
      <c r="O179" s="17">
        <f t="shared" si="180"/>
        <v>3</v>
      </c>
      <c r="P179" s="17">
        <f t="shared" si="180"/>
        <v>3</v>
      </c>
      <c r="Q179" s="17">
        <f t="shared" si="180"/>
        <v>0</v>
      </c>
      <c r="R179" s="17">
        <f t="shared" si="180"/>
        <v>0</v>
      </c>
      <c r="S179" s="17" t="e">
        <f t="shared" si="180"/>
        <v>#DIV/0!</v>
      </c>
      <c r="T179" s="17" t="e">
        <f t="shared" si="180"/>
        <v>#DIV/0!</v>
      </c>
      <c r="U179" s="17">
        <f t="shared" si="180"/>
        <v>9</v>
      </c>
      <c r="V179" s="17">
        <f t="shared" si="180"/>
        <v>54.25</v>
      </c>
      <c r="W179" s="17">
        <f t="shared" si="180"/>
        <v>0</v>
      </c>
      <c r="X179" s="17" t="e">
        <f t="shared" si="180"/>
        <v>#DIV/0!</v>
      </c>
      <c r="Y179" s="17" t="e">
        <f t="shared" si="180"/>
        <v>#DIV/0!</v>
      </c>
      <c r="Z179" s="17">
        <f t="shared" si="180"/>
        <v>63.25</v>
      </c>
      <c r="AA179" s="17">
        <f t="shared" si="180"/>
        <v>8.75</v>
      </c>
      <c r="AB179" s="17">
        <f t="shared" si="180"/>
        <v>1.25</v>
      </c>
      <c r="AC179" s="17">
        <f t="shared" si="180"/>
        <v>9</v>
      </c>
      <c r="AD179" s="17">
        <f t="shared" si="180"/>
        <v>21</v>
      </c>
      <c r="AE179" s="17">
        <f t="shared" si="180"/>
        <v>0</v>
      </c>
      <c r="AF179" s="17" t="e">
        <f t="shared" si="180"/>
        <v>#DIV/0!</v>
      </c>
      <c r="AG179" s="17">
        <f t="shared" si="180"/>
        <v>9</v>
      </c>
      <c r="AH179" s="17">
        <f t="shared" si="180"/>
        <v>41</v>
      </c>
      <c r="AI179" s="17">
        <f t="shared" si="180"/>
        <v>23</v>
      </c>
      <c r="AJ179" s="17">
        <f t="shared" si="180"/>
        <v>2</v>
      </c>
      <c r="AK179" s="17" t="e">
        <f t="shared" si="180"/>
        <v>#DIV/0!</v>
      </c>
      <c r="AL179" s="19">
        <f t="shared" si="180"/>
        <v>0.111</v>
      </c>
      <c r="AM179" s="19" t="e">
        <f t="shared" si="180"/>
        <v>#DIV/0!</v>
      </c>
      <c r="AN179" s="19" t="e">
        <f t="shared" si="180"/>
        <v>#DIV/0!</v>
      </c>
      <c r="AO179" s="19" t="e">
        <f t="shared" si="180"/>
        <v>#DIV/0!</v>
      </c>
      <c r="AP179" s="19" t="e">
        <f t="shared" si="180"/>
        <v>#DIV/0!</v>
      </c>
      <c r="AQ179" s="19">
        <f t="shared" si="180"/>
        <v>0.61299999999999999</v>
      </c>
      <c r="AR179" s="19">
        <f t="shared" si="180"/>
        <v>1.343</v>
      </c>
      <c r="AS179" s="19" t="e">
        <f t="shared" si="180"/>
        <v>#DIV/0!</v>
      </c>
      <c r="AT179" s="19" t="e">
        <f t="shared" si="180"/>
        <v>#DIV/0!</v>
      </c>
      <c r="AU179" s="19" t="e">
        <f t="shared" si="180"/>
        <v>#DIV/0!</v>
      </c>
      <c r="AV179" s="22">
        <f t="shared" ref="AV179:AX179" si="181">AVERAGE(AV175:AV178)</f>
        <v>11.654999999999999</v>
      </c>
      <c r="AW179" s="22">
        <f t="shared" si="181"/>
        <v>67.735937500000006</v>
      </c>
      <c r="AX179" s="15">
        <f t="shared" si="181"/>
        <v>79.390937500000007</v>
      </c>
    </row>
    <row r="180" spans="1:50" s="18" customFormat="1" x14ac:dyDescent="0.25">
      <c r="A180" s="18" t="s">
        <v>49</v>
      </c>
      <c r="B180" s="18">
        <v>1977</v>
      </c>
      <c r="C180" s="18" t="s">
        <v>60</v>
      </c>
      <c r="D180" s="18" t="s">
        <v>62</v>
      </c>
      <c r="E180" s="17">
        <f>STDEV(E175:E178)</f>
        <v>0</v>
      </c>
      <c r="F180" s="17" t="e">
        <f t="shared" ref="F180:AX180" si="182">STDEV(F175:F178)</f>
        <v>#DIV/0!</v>
      </c>
      <c r="G180" s="17" t="e">
        <f t="shared" si="182"/>
        <v>#DIV/0!</v>
      </c>
      <c r="H180" s="17" t="e">
        <f t="shared" si="182"/>
        <v>#DIV/0!</v>
      </c>
      <c r="I180" s="17" t="e">
        <f t="shared" si="182"/>
        <v>#DIV/0!</v>
      </c>
      <c r="J180" s="17">
        <f t="shared" si="182"/>
        <v>0.89937014997534737</v>
      </c>
      <c r="K180" s="17">
        <f t="shared" si="182"/>
        <v>0.14433756729740541</v>
      </c>
      <c r="L180" s="17" t="e">
        <f t="shared" si="182"/>
        <v>#DIV/0!</v>
      </c>
      <c r="M180" s="17" t="e">
        <f t="shared" si="182"/>
        <v>#DIV/0!</v>
      </c>
      <c r="N180" s="17" t="e">
        <f t="shared" si="182"/>
        <v>#DIV/0!</v>
      </c>
      <c r="O180" s="17">
        <f t="shared" si="182"/>
        <v>0</v>
      </c>
      <c r="P180" s="17">
        <f t="shared" si="182"/>
        <v>0</v>
      </c>
      <c r="Q180" s="17">
        <f t="shared" si="182"/>
        <v>0</v>
      </c>
      <c r="R180" s="17">
        <f t="shared" si="182"/>
        <v>0</v>
      </c>
      <c r="S180" s="17" t="e">
        <f t="shared" si="182"/>
        <v>#DIV/0!</v>
      </c>
      <c r="T180" s="17" t="e">
        <f t="shared" si="182"/>
        <v>#DIV/0!</v>
      </c>
      <c r="U180" s="17">
        <f t="shared" si="182"/>
        <v>1.8257418583505538</v>
      </c>
      <c r="V180" s="17">
        <f t="shared" si="182"/>
        <v>7.932002689527196</v>
      </c>
      <c r="W180" s="17">
        <f t="shared" si="182"/>
        <v>0</v>
      </c>
      <c r="X180" s="17" t="e">
        <f t="shared" si="182"/>
        <v>#DIV/0!</v>
      </c>
      <c r="Y180" s="17" t="e">
        <f t="shared" si="182"/>
        <v>#DIV/0!</v>
      </c>
      <c r="Z180" s="17">
        <f t="shared" si="182"/>
        <v>6.5</v>
      </c>
      <c r="AA180" s="17">
        <f t="shared" si="182"/>
        <v>1.5</v>
      </c>
      <c r="AB180" s="17">
        <f t="shared" si="182"/>
        <v>1.5</v>
      </c>
      <c r="AC180" s="17">
        <f t="shared" si="182"/>
        <v>1.8257418583505538</v>
      </c>
      <c r="AD180" s="17">
        <f t="shared" si="182"/>
        <v>1.8257418583505538</v>
      </c>
      <c r="AE180" s="17">
        <f t="shared" si="182"/>
        <v>0</v>
      </c>
      <c r="AF180" s="17" t="e">
        <f t="shared" si="182"/>
        <v>#DIV/0!</v>
      </c>
      <c r="AG180" s="17">
        <f t="shared" si="182"/>
        <v>1.8257418583505538</v>
      </c>
      <c r="AH180" s="17">
        <f t="shared" si="182"/>
        <v>1.8257418583505538</v>
      </c>
      <c r="AI180" s="17">
        <f t="shared" si="182"/>
        <v>7.0710678118654755</v>
      </c>
      <c r="AJ180" s="17">
        <f t="shared" si="182"/>
        <v>4</v>
      </c>
      <c r="AK180" s="17" t="e">
        <f t="shared" si="182"/>
        <v>#DIV/0!</v>
      </c>
      <c r="AL180" s="17">
        <f t="shared" si="182"/>
        <v>0</v>
      </c>
      <c r="AM180" s="17" t="e">
        <f t="shared" si="182"/>
        <v>#DIV/0!</v>
      </c>
      <c r="AN180" s="17" t="e">
        <f t="shared" si="182"/>
        <v>#DIV/0!</v>
      </c>
      <c r="AO180" s="17" t="e">
        <f t="shared" si="182"/>
        <v>#DIV/0!</v>
      </c>
      <c r="AP180" s="17" t="e">
        <f t="shared" si="182"/>
        <v>#DIV/0!</v>
      </c>
      <c r="AQ180" s="17">
        <f t="shared" si="182"/>
        <v>0</v>
      </c>
      <c r="AR180" s="17">
        <f t="shared" si="182"/>
        <v>0</v>
      </c>
      <c r="AS180" s="17" t="e">
        <f t="shared" si="182"/>
        <v>#DIV/0!</v>
      </c>
      <c r="AT180" s="17" t="e">
        <f t="shared" si="182"/>
        <v>#DIV/0!</v>
      </c>
      <c r="AU180" s="17" t="e">
        <f t="shared" si="182"/>
        <v>#DIV/0!</v>
      </c>
      <c r="AV180" s="17">
        <f t="shared" si="182"/>
        <v>0</v>
      </c>
      <c r="AW180" s="17">
        <f t="shared" si="182"/>
        <v>11.372221937529421</v>
      </c>
      <c r="AX180" s="17">
        <f t="shared" si="182"/>
        <v>11.372221937529314</v>
      </c>
    </row>
    <row r="181" spans="1:50" s="11" customFormat="1" x14ac:dyDescent="0.25">
      <c r="A181" s="11" t="s">
        <v>50</v>
      </c>
      <c r="B181" s="11">
        <v>1977</v>
      </c>
      <c r="C181" s="11" t="s">
        <v>59</v>
      </c>
      <c r="D181" s="11" t="s">
        <v>19</v>
      </c>
      <c r="E181" s="12"/>
      <c r="F181" s="12"/>
      <c r="G181" s="12"/>
      <c r="H181" s="12"/>
      <c r="I181" s="12"/>
      <c r="J181" s="12">
        <v>7.8</v>
      </c>
      <c r="K181" s="12">
        <v>1.37</v>
      </c>
      <c r="L181" s="12">
        <v>0.7</v>
      </c>
      <c r="M181" s="12"/>
      <c r="N181" s="12"/>
      <c r="O181" s="12">
        <f>SUM(P181:T181)</f>
        <v>0</v>
      </c>
      <c r="P181" s="12">
        <v>0</v>
      </c>
      <c r="Q181" s="12"/>
      <c r="R181" s="12"/>
      <c r="S181" s="12"/>
      <c r="T181" s="12"/>
      <c r="U181" s="12">
        <v>7</v>
      </c>
      <c r="V181" s="12">
        <v>37</v>
      </c>
      <c r="W181" s="12">
        <v>6</v>
      </c>
      <c r="X181" s="12"/>
      <c r="Y181" s="12"/>
      <c r="Z181" s="12">
        <f>SUM(U181:Y181)</f>
        <v>50</v>
      </c>
      <c r="AA181" s="12">
        <v>7</v>
      </c>
      <c r="AB181" s="12">
        <v>3</v>
      </c>
      <c r="AC181" s="12">
        <v>7</v>
      </c>
      <c r="AD181" s="12">
        <v>23</v>
      </c>
      <c r="AE181" s="12">
        <v>0</v>
      </c>
      <c r="AF181" s="12"/>
      <c r="AG181" s="12">
        <v>7</v>
      </c>
      <c r="AH181" s="12">
        <v>37</v>
      </c>
      <c r="AI181" s="12">
        <v>6</v>
      </c>
      <c r="AJ181" s="12"/>
      <c r="AK181" s="12"/>
      <c r="AL181" s="13"/>
      <c r="AM181" s="13"/>
      <c r="AN181" s="13"/>
      <c r="AO181" s="13"/>
      <c r="AP181" s="13"/>
      <c r="AQ181" s="13">
        <v>0.438</v>
      </c>
      <c r="AR181" s="13">
        <v>0.76300000000000001</v>
      </c>
      <c r="AS181" s="13">
        <v>0.622</v>
      </c>
      <c r="AT181" s="13"/>
      <c r="AU181" s="13"/>
      <c r="AV181" s="22">
        <f>(P181*E181*AL181)+(F181*Q181*AM181)+(G181*R181*AN181)+(H181*S181*AO181)+(I181*T181*AP181)</f>
        <v>0</v>
      </c>
      <c r="AW181" s="22">
        <f>(J181*AQ181*AC181)+(K181*AR181*AD181)+(L181*AS181*AE181)+(M181*AT181*AF181)</f>
        <v>47.95693</v>
      </c>
      <c r="AX181" s="15">
        <f>AW181+AV181</f>
        <v>47.95693</v>
      </c>
    </row>
    <row r="182" spans="1:50" s="11" customFormat="1" x14ac:dyDescent="0.25">
      <c r="A182" s="11" t="s">
        <v>50</v>
      </c>
      <c r="B182" s="11">
        <v>1977</v>
      </c>
      <c r="C182" s="11" t="s">
        <v>59</v>
      </c>
      <c r="D182" s="11" t="s">
        <v>20</v>
      </c>
      <c r="E182" s="12"/>
      <c r="F182" s="12"/>
      <c r="G182" s="12"/>
      <c r="H182" s="12"/>
      <c r="I182" s="12"/>
      <c r="J182" s="12">
        <v>7.6</v>
      </c>
      <c r="K182" s="12">
        <v>0.84</v>
      </c>
      <c r="L182" s="12">
        <v>0.44</v>
      </c>
      <c r="M182" s="12"/>
      <c r="N182" s="12"/>
      <c r="O182" s="12">
        <f t="shared" ref="O182:O184" si="183">SUM(P182:T182)</f>
        <v>0</v>
      </c>
      <c r="P182" s="12">
        <v>0</v>
      </c>
      <c r="Q182" s="12"/>
      <c r="R182" s="12"/>
      <c r="S182" s="12"/>
      <c r="T182" s="12"/>
      <c r="U182" s="12">
        <v>7</v>
      </c>
      <c r="V182" s="12">
        <v>37</v>
      </c>
      <c r="W182" s="12">
        <v>6</v>
      </c>
      <c r="X182" s="12"/>
      <c r="Y182" s="12"/>
      <c r="Z182" s="12">
        <f t="shared" ref="Z182:Z184" si="184">SUM(U182:Y182)</f>
        <v>50</v>
      </c>
      <c r="AA182" s="12">
        <v>7</v>
      </c>
      <c r="AB182" s="12">
        <v>3</v>
      </c>
      <c r="AC182" s="12">
        <v>7</v>
      </c>
      <c r="AD182" s="12">
        <v>23</v>
      </c>
      <c r="AE182" s="12">
        <v>0</v>
      </c>
      <c r="AF182" s="12"/>
      <c r="AG182" s="12">
        <v>7</v>
      </c>
      <c r="AH182" s="12">
        <v>37</v>
      </c>
      <c r="AI182" s="12">
        <v>6</v>
      </c>
      <c r="AJ182" s="12"/>
      <c r="AK182" s="12"/>
      <c r="AL182" s="13"/>
      <c r="AM182" s="13"/>
      <c r="AN182" s="13"/>
      <c r="AO182" s="13"/>
      <c r="AP182" s="13"/>
      <c r="AQ182" s="13">
        <v>0.438</v>
      </c>
      <c r="AR182" s="13">
        <v>0.79300000000000004</v>
      </c>
      <c r="AS182" s="13">
        <v>0.63800000000000001</v>
      </c>
      <c r="AT182" s="13"/>
      <c r="AU182" s="13"/>
      <c r="AV182" s="22">
        <f>(P182*E182*AL182)+(F182*Q182*AM182)+(G182*R182*AN182)+(H182*S182*AO182)+(I182*T182*AP182)</f>
        <v>0</v>
      </c>
      <c r="AW182" s="22">
        <f>(J182*AQ182*AC182)+(K182*AR182*AD182)+(L182*AS182*AE182)+(M182*AT182*AF182)</f>
        <v>38.62236</v>
      </c>
      <c r="AX182" s="15">
        <f>AW182+AV182</f>
        <v>38.62236</v>
      </c>
    </row>
    <row r="183" spans="1:50" s="11" customFormat="1" x14ac:dyDescent="0.25">
      <c r="A183" s="11" t="s">
        <v>50</v>
      </c>
      <c r="B183" s="11">
        <v>1977</v>
      </c>
      <c r="C183" s="11" t="s">
        <v>59</v>
      </c>
      <c r="D183" s="11" t="s">
        <v>21</v>
      </c>
      <c r="E183" s="12"/>
      <c r="F183" s="12"/>
      <c r="G183" s="12"/>
      <c r="H183" s="12"/>
      <c r="I183" s="12"/>
      <c r="J183" s="12">
        <v>7.7</v>
      </c>
      <c r="K183" s="12">
        <v>1.02</v>
      </c>
      <c r="L183" s="12">
        <v>0.62</v>
      </c>
      <c r="M183" s="12"/>
      <c r="N183" s="12"/>
      <c r="O183" s="12">
        <f t="shared" si="183"/>
        <v>0</v>
      </c>
      <c r="P183" s="12">
        <v>0</v>
      </c>
      <c r="Q183" s="12"/>
      <c r="R183" s="12"/>
      <c r="S183" s="12"/>
      <c r="T183" s="12"/>
      <c r="U183" s="12">
        <v>7</v>
      </c>
      <c r="V183" s="12">
        <v>38</v>
      </c>
      <c r="W183" s="12">
        <v>5</v>
      </c>
      <c r="X183" s="12"/>
      <c r="Y183" s="12"/>
      <c r="Z183" s="12">
        <f t="shared" si="184"/>
        <v>50</v>
      </c>
      <c r="AA183" s="12">
        <v>7</v>
      </c>
      <c r="AB183" s="12">
        <v>3</v>
      </c>
      <c r="AC183" s="12">
        <v>7</v>
      </c>
      <c r="AD183" s="12">
        <v>23</v>
      </c>
      <c r="AE183" s="12">
        <v>0</v>
      </c>
      <c r="AF183" s="12"/>
      <c r="AG183" s="12">
        <v>7</v>
      </c>
      <c r="AH183" s="12">
        <v>38</v>
      </c>
      <c r="AI183" s="12">
        <v>5</v>
      </c>
      <c r="AJ183" s="12"/>
      <c r="AK183" s="12"/>
      <c r="AL183" s="13"/>
      <c r="AM183" s="13"/>
      <c r="AN183" s="13"/>
      <c r="AO183" s="13"/>
      <c r="AP183" s="13"/>
      <c r="AQ183" s="13">
        <v>0.438</v>
      </c>
      <c r="AR183" s="13">
        <v>0.72899999999999998</v>
      </c>
      <c r="AS183" s="13">
        <v>0.60799999999999998</v>
      </c>
      <c r="AT183" s="13"/>
      <c r="AU183" s="13"/>
      <c r="AV183" s="22">
        <f>(P183*E183*AL183)+(F183*Q183*AM183)+(G183*R183*AN183)+(H183*S183*AO183)+(I183*T183*AP183)</f>
        <v>0</v>
      </c>
      <c r="AW183" s="22">
        <f>(J183*AQ183*AC183)+(K183*AR183*AD183)+(L183*AS183*AE183)+(M183*AT183*AF183)</f>
        <v>40.710540000000009</v>
      </c>
      <c r="AX183" s="15">
        <f>AW183+AV183</f>
        <v>40.710540000000009</v>
      </c>
    </row>
    <row r="184" spans="1:50" s="11" customFormat="1" x14ac:dyDescent="0.25">
      <c r="A184" s="11" t="s">
        <v>50</v>
      </c>
      <c r="B184" s="11">
        <v>1977</v>
      </c>
      <c r="C184" s="11" t="s">
        <v>59</v>
      </c>
      <c r="D184" s="11" t="s">
        <v>22</v>
      </c>
      <c r="E184" s="12"/>
      <c r="F184" s="12"/>
      <c r="G184" s="12"/>
      <c r="H184" s="12"/>
      <c r="I184" s="12"/>
      <c r="J184" s="12">
        <v>7.8</v>
      </c>
      <c r="K184" s="12">
        <v>1.18</v>
      </c>
      <c r="L184" s="12">
        <v>0.51</v>
      </c>
      <c r="M184" s="12"/>
      <c r="N184" s="12"/>
      <c r="O184" s="12">
        <f t="shared" si="183"/>
        <v>0</v>
      </c>
      <c r="P184" s="12">
        <v>0</v>
      </c>
      <c r="Q184" s="12"/>
      <c r="R184" s="12"/>
      <c r="S184" s="12"/>
      <c r="T184" s="12"/>
      <c r="U184" s="12">
        <v>7</v>
      </c>
      <c r="V184" s="12">
        <v>38</v>
      </c>
      <c r="W184" s="12">
        <v>5</v>
      </c>
      <c r="X184" s="12"/>
      <c r="Y184" s="12"/>
      <c r="Z184" s="12">
        <f t="shared" si="184"/>
        <v>50</v>
      </c>
      <c r="AA184" s="12">
        <v>7</v>
      </c>
      <c r="AB184" s="12">
        <v>3</v>
      </c>
      <c r="AC184" s="12">
        <v>7</v>
      </c>
      <c r="AD184" s="12">
        <v>23</v>
      </c>
      <c r="AE184" s="12">
        <v>0</v>
      </c>
      <c r="AF184" s="12"/>
      <c r="AG184" s="12">
        <v>7</v>
      </c>
      <c r="AH184" s="12">
        <v>38</v>
      </c>
      <c r="AI184" s="12">
        <v>5</v>
      </c>
      <c r="AJ184" s="12"/>
      <c r="AK184" s="12"/>
      <c r="AL184" s="13"/>
      <c r="AM184" s="13"/>
      <c r="AN184" s="13"/>
      <c r="AO184" s="13"/>
      <c r="AP184" s="13"/>
      <c r="AQ184" s="13">
        <v>0.438</v>
      </c>
      <c r="AR184" s="13">
        <v>0.75700000000000001</v>
      </c>
      <c r="AS184" s="13">
        <v>0.60099999999999998</v>
      </c>
      <c r="AT184" s="13"/>
      <c r="AU184" s="13"/>
      <c r="AV184" s="22">
        <f>(P184*E184*AL184)+(F184*Q184*AM184)+(G184*R184*AN184)+(H184*S184*AO184)+(I184*T184*AP184)</f>
        <v>0</v>
      </c>
      <c r="AW184" s="22">
        <f>(J184*AQ184*AC184)+(K184*AR184*AD184)+(L184*AS184*AE184)+(M184*AT184*AF184)</f>
        <v>44.459779999999995</v>
      </c>
      <c r="AX184" s="15">
        <f>AW184+AV184</f>
        <v>44.459779999999995</v>
      </c>
    </row>
    <row r="185" spans="1:50" s="14" customFormat="1" x14ac:dyDescent="0.25">
      <c r="A185" s="14" t="s">
        <v>50</v>
      </c>
      <c r="B185" s="14">
        <v>1977</v>
      </c>
      <c r="C185" s="14" t="s">
        <v>59</v>
      </c>
      <c r="D185" s="14" t="s">
        <v>61</v>
      </c>
      <c r="E185" s="15" t="e">
        <f t="shared" ref="E185:AU185" si="185">AVERAGE(E181:E184)</f>
        <v>#DIV/0!</v>
      </c>
      <c r="F185" s="15" t="e">
        <f t="shared" si="185"/>
        <v>#DIV/0!</v>
      </c>
      <c r="G185" s="15" t="e">
        <f t="shared" si="185"/>
        <v>#DIV/0!</v>
      </c>
      <c r="H185" s="15" t="e">
        <f t="shared" si="185"/>
        <v>#DIV/0!</v>
      </c>
      <c r="I185" s="15" t="e">
        <f t="shared" si="185"/>
        <v>#DIV/0!</v>
      </c>
      <c r="J185" s="15">
        <f t="shared" si="185"/>
        <v>7.7249999999999996</v>
      </c>
      <c r="K185" s="15">
        <f t="shared" si="185"/>
        <v>1.1025</v>
      </c>
      <c r="L185" s="15">
        <f t="shared" si="185"/>
        <v>0.56749999999999989</v>
      </c>
      <c r="M185" s="15" t="e">
        <f t="shared" si="185"/>
        <v>#DIV/0!</v>
      </c>
      <c r="N185" s="15" t="e">
        <f t="shared" si="185"/>
        <v>#DIV/0!</v>
      </c>
      <c r="O185" s="15">
        <f t="shared" si="185"/>
        <v>0</v>
      </c>
      <c r="P185" s="15">
        <f t="shared" si="185"/>
        <v>0</v>
      </c>
      <c r="Q185" s="15" t="e">
        <f t="shared" si="185"/>
        <v>#DIV/0!</v>
      </c>
      <c r="R185" s="15" t="e">
        <f t="shared" si="185"/>
        <v>#DIV/0!</v>
      </c>
      <c r="S185" s="15" t="e">
        <f t="shared" si="185"/>
        <v>#DIV/0!</v>
      </c>
      <c r="T185" s="15" t="e">
        <f t="shared" si="185"/>
        <v>#DIV/0!</v>
      </c>
      <c r="U185" s="15">
        <f t="shared" si="185"/>
        <v>7</v>
      </c>
      <c r="V185" s="15">
        <f t="shared" si="185"/>
        <v>37.5</v>
      </c>
      <c r="W185" s="15">
        <f t="shared" si="185"/>
        <v>5.5</v>
      </c>
      <c r="X185" s="15" t="e">
        <f t="shared" si="185"/>
        <v>#DIV/0!</v>
      </c>
      <c r="Y185" s="15" t="e">
        <f t="shared" si="185"/>
        <v>#DIV/0!</v>
      </c>
      <c r="Z185" s="15">
        <f t="shared" si="185"/>
        <v>50</v>
      </c>
      <c r="AA185" s="15">
        <f t="shared" si="185"/>
        <v>7</v>
      </c>
      <c r="AB185" s="15">
        <f t="shared" si="185"/>
        <v>3</v>
      </c>
      <c r="AC185" s="15">
        <f t="shared" si="185"/>
        <v>7</v>
      </c>
      <c r="AD185" s="15">
        <f t="shared" si="185"/>
        <v>23</v>
      </c>
      <c r="AE185" s="15">
        <f t="shared" si="185"/>
        <v>0</v>
      </c>
      <c r="AF185" s="15" t="e">
        <f t="shared" si="185"/>
        <v>#DIV/0!</v>
      </c>
      <c r="AG185" s="15">
        <f t="shared" si="185"/>
        <v>7</v>
      </c>
      <c r="AH185" s="15">
        <f t="shared" si="185"/>
        <v>37.5</v>
      </c>
      <c r="AI185" s="15">
        <f t="shared" si="185"/>
        <v>5.5</v>
      </c>
      <c r="AJ185" s="15" t="e">
        <f t="shared" si="185"/>
        <v>#DIV/0!</v>
      </c>
      <c r="AK185" s="15" t="e">
        <f t="shared" si="185"/>
        <v>#DIV/0!</v>
      </c>
      <c r="AL185" s="16" t="e">
        <f t="shared" si="185"/>
        <v>#DIV/0!</v>
      </c>
      <c r="AM185" s="16" t="e">
        <f t="shared" si="185"/>
        <v>#DIV/0!</v>
      </c>
      <c r="AN185" s="16" t="e">
        <f t="shared" si="185"/>
        <v>#DIV/0!</v>
      </c>
      <c r="AO185" s="16" t="e">
        <f t="shared" si="185"/>
        <v>#DIV/0!</v>
      </c>
      <c r="AP185" s="16" t="e">
        <f t="shared" si="185"/>
        <v>#DIV/0!</v>
      </c>
      <c r="AQ185" s="16">
        <f t="shared" si="185"/>
        <v>0.438</v>
      </c>
      <c r="AR185" s="16">
        <f t="shared" si="185"/>
        <v>0.76050000000000006</v>
      </c>
      <c r="AS185" s="16">
        <f t="shared" si="185"/>
        <v>0.61724999999999997</v>
      </c>
      <c r="AT185" s="16" t="e">
        <f t="shared" si="185"/>
        <v>#DIV/0!</v>
      </c>
      <c r="AU185" s="16" t="e">
        <f t="shared" si="185"/>
        <v>#DIV/0!</v>
      </c>
      <c r="AV185" s="22">
        <f t="shared" ref="AV185:AX185" si="186">AVERAGE(AV181:AV184)</f>
        <v>0</v>
      </c>
      <c r="AW185" s="22">
        <f t="shared" si="186"/>
        <v>42.937402500000005</v>
      </c>
      <c r="AX185" s="15">
        <f t="shared" si="186"/>
        <v>42.937402500000005</v>
      </c>
    </row>
    <row r="186" spans="1:50" s="14" customFormat="1" x14ac:dyDescent="0.25">
      <c r="A186" s="14" t="s">
        <v>50</v>
      </c>
      <c r="B186" s="14">
        <v>1977</v>
      </c>
      <c r="C186" s="14" t="s">
        <v>59</v>
      </c>
      <c r="D186" s="14" t="s">
        <v>62</v>
      </c>
      <c r="E186" s="15" t="e">
        <f>STDEV(E181:E184)</f>
        <v>#DIV/0!</v>
      </c>
      <c r="F186" s="15" t="e">
        <f t="shared" ref="F186:AX186" si="187">STDEV(F181:F184)</f>
        <v>#DIV/0!</v>
      </c>
      <c r="G186" s="15" t="e">
        <f t="shared" si="187"/>
        <v>#DIV/0!</v>
      </c>
      <c r="H186" s="15" t="e">
        <f t="shared" si="187"/>
        <v>#DIV/0!</v>
      </c>
      <c r="I186" s="15" t="e">
        <f t="shared" si="187"/>
        <v>#DIV/0!</v>
      </c>
      <c r="J186" s="15">
        <f t="shared" si="187"/>
        <v>9.5742710775633857E-2</v>
      </c>
      <c r="K186" s="15">
        <f t="shared" si="187"/>
        <v>0.2260346581094736</v>
      </c>
      <c r="L186" s="15">
        <f t="shared" si="187"/>
        <v>0.11528949070347587</v>
      </c>
      <c r="M186" s="15" t="e">
        <f t="shared" si="187"/>
        <v>#DIV/0!</v>
      </c>
      <c r="N186" s="15" t="e">
        <f t="shared" si="187"/>
        <v>#DIV/0!</v>
      </c>
      <c r="O186" s="15">
        <f t="shared" si="187"/>
        <v>0</v>
      </c>
      <c r="P186" s="15">
        <f t="shared" si="187"/>
        <v>0</v>
      </c>
      <c r="Q186" s="15" t="e">
        <f t="shared" si="187"/>
        <v>#DIV/0!</v>
      </c>
      <c r="R186" s="15" t="e">
        <f t="shared" si="187"/>
        <v>#DIV/0!</v>
      </c>
      <c r="S186" s="15" t="e">
        <f t="shared" si="187"/>
        <v>#DIV/0!</v>
      </c>
      <c r="T186" s="15" t="e">
        <f t="shared" si="187"/>
        <v>#DIV/0!</v>
      </c>
      <c r="U186" s="15">
        <f t="shared" si="187"/>
        <v>0</v>
      </c>
      <c r="V186" s="15">
        <f t="shared" si="187"/>
        <v>0.57735026918962573</v>
      </c>
      <c r="W186" s="15">
        <f t="shared" si="187"/>
        <v>0.57735026918962573</v>
      </c>
      <c r="X186" s="15" t="e">
        <f t="shared" si="187"/>
        <v>#DIV/0!</v>
      </c>
      <c r="Y186" s="15" t="e">
        <f t="shared" si="187"/>
        <v>#DIV/0!</v>
      </c>
      <c r="Z186" s="15">
        <f t="shared" si="187"/>
        <v>0</v>
      </c>
      <c r="AA186" s="15">
        <f t="shared" si="187"/>
        <v>0</v>
      </c>
      <c r="AB186" s="15">
        <f t="shared" si="187"/>
        <v>0</v>
      </c>
      <c r="AC186" s="15">
        <f t="shared" si="187"/>
        <v>0</v>
      </c>
      <c r="AD186" s="15">
        <f t="shared" si="187"/>
        <v>0</v>
      </c>
      <c r="AE186" s="15">
        <f t="shared" si="187"/>
        <v>0</v>
      </c>
      <c r="AF186" s="15" t="e">
        <f t="shared" si="187"/>
        <v>#DIV/0!</v>
      </c>
      <c r="AG186" s="15">
        <f t="shared" si="187"/>
        <v>0</v>
      </c>
      <c r="AH186" s="15">
        <f t="shared" si="187"/>
        <v>0.57735026918962573</v>
      </c>
      <c r="AI186" s="15">
        <f t="shared" si="187"/>
        <v>0.57735026918962573</v>
      </c>
      <c r="AJ186" s="15" t="e">
        <f t="shared" si="187"/>
        <v>#DIV/0!</v>
      </c>
      <c r="AK186" s="15" t="e">
        <f t="shared" si="187"/>
        <v>#DIV/0!</v>
      </c>
      <c r="AL186" s="15" t="e">
        <f t="shared" si="187"/>
        <v>#DIV/0!</v>
      </c>
      <c r="AM186" s="15" t="e">
        <f t="shared" si="187"/>
        <v>#DIV/0!</v>
      </c>
      <c r="AN186" s="15" t="e">
        <f t="shared" si="187"/>
        <v>#DIV/0!</v>
      </c>
      <c r="AO186" s="15" t="e">
        <f t="shared" si="187"/>
        <v>#DIV/0!</v>
      </c>
      <c r="AP186" s="15" t="e">
        <f t="shared" si="187"/>
        <v>#DIV/0!</v>
      </c>
      <c r="AQ186" s="15">
        <f t="shared" si="187"/>
        <v>0</v>
      </c>
      <c r="AR186" s="15">
        <f t="shared" si="187"/>
        <v>2.6248809496813397E-2</v>
      </c>
      <c r="AS186" s="15">
        <f t="shared" si="187"/>
        <v>1.6357974609753304E-2</v>
      </c>
      <c r="AT186" s="15" t="e">
        <f t="shared" si="187"/>
        <v>#DIV/0!</v>
      </c>
      <c r="AU186" s="15" t="e">
        <f t="shared" si="187"/>
        <v>#DIV/0!</v>
      </c>
      <c r="AV186" s="15">
        <f t="shared" si="187"/>
        <v>0</v>
      </c>
      <c r="AW186" s="15">
        <f t="shared" si="187"/>
        <v>4.1268146693898968</v>
      </c>
      <c r="AX186" s="15">
        <f t="shared" si="187"/>
        <v>4.1268146693898968</v>
      </c>
    </row>
    <row r="187" spans="1:50" s="11" customFormat="1" x14ac:dyDescent="0.25">
      <c r="A187" s="11" t="s">
        <v>50</v>
      </c>
      <c r="B187" s="11">
        <v>1977</v>
      </c>
      <c r="C187" s="11" t="s">
        <v>60</v>
      </c>
      <c r="D187" s="11" t="s">
        <v>25</v>
      </c>
      <c r="E187" s="12"/>
      <c r="F187" s="12"/>
      <c r="G187" s="12"/>
      <c r="H187" s="12"/>
      <c r="I187" s="12"/>
      <c r="J187" s="12">
        <v>8.6</v>
      </c>
      <c r="K187" s="12">
        <v>1.07</v>
      </c>
      <c r="L187" s="12">
        <v>0.53</v>
      </c>
      <c r="M187" s="12"/>
      <c r="N187" s="12"/>
      <c r="O187" s="12">
        <f t="shared" ref="O187:O190" si="188">SUM(P187:T187)</f>
        <v>1.5</v>
      </c>
      <c r="P187" s="12">
        <v>1.5</v>
      </c>
      <c r="Q187" s="12">
        <v>0</v>
      </c>
      <c r="R187" s="12">
        <v>0</v>
      </c>
      <c r="S187" s="12"/>
      <c r="T187" s="12"/>
      <c r="U187" s="12">
        <v>7</v>
      </c>
      <c r="V187" s="12">
        <v>43</v>
      </c>
      <c r="W187" s="12">
        <v>0</v>
      </c>
      <c r="X187" s="12"/>
      <c r="Y187" s="12"/>
      <c r="Z187" s="12">
        <f t="shared" ref="Z187:Z190" si="189">SUM(U187:Y187)</f>
        <v>50</v>
      </c>
      <c r="AA187" s="12">
        <v>7</v>
      </c>
      <c r="AB187" s="12">
        <v>3</v>
      </c>
      <c r="AC187" s="12">
        <v>7</v>
      </c>
      <c r="AD187" s="12">
        <v>23</v>
      </c>
      <c r="AE187" s="12">
        <v>0</v>
      </c>
      <c r="AF187" s="12"/>
      <c r="AG187" s="12">
        <v>7</v>
      </c>
      <c r="AH187" s="12">
        <v>43</v>
      </c>
      <c r="AI187" s="12">
        <v>0</v>
      </c>
      <c r="AJ187" s="12">
        <v>8</v>
      </c>
      <c r="AK187" s="12"/>
      <c r="AL187" s="13">
        <v>5.2394444444444445E-2</v>
      </c>
      <c r="AM187" s="13"/>
      <c r="AN187" s="13"/>
      <c r="AO187" s="13"/>
      <c r="AP187" s="13"/>
      <c r="AQ187" s="13">
        <v>0.35799999999999998</v>
      </c>
      <c r="AR187" s="13">
        <v>0.71199999999999997</v>
      </c>
      <c r="AS187" s="13">
        <v>0.59</v>
      </c>
      <c r="AT187" s="13"/>
      <c r="AU187" s="13"/>
      <c r="AV187" s="22">
        <f>(P187*E187*AL187)+(F187*Q187*AM187)+(G187*R187*AN187)+(H187*S187*AO187)+(I187*T187*AP187)</f>
        <v>0</v>
      </c>
      <c r="AW187" s="22">
        <f>(J187*AQ187*AC187)+(K187*AR187*AD187)+(L187*AS187*AE187)+(M187*AT187*AF187)</f>
        <v>39.073920000000001</v>
      </c>
      <c r="AX187" s="15">
        <f>AW187+AV187</f>
        <v>39.073920000000001</v>
      </c>
    </row>
    <row r="188" spans="1:50" s="11" customFormat="1" x14ac:dyDescent="0.25">
      <c r="A188" s="11" t="s">
        <v>50</v>
      </c>
      <c r="B188" s="11">
        <v>1977</v>
      </c>
      <c r="C188" s="11" t="s">
        <v>60</v>
      </c>
      <c r="D188" s="11" t="s">
        <v>26</v>
      </c>
      <c r="E188" s="12"/>
      <c r="F188" s="12"/>
      <c r="G188" s="12"/>
      <c r="H188" s="12"/>
      <c r="I188" s="12"/>
      <c r="J188" s="12">
        <v>7.2</v>
      </c>
      <c r="K188" s="12">
        <v>2.1</v>
      </c>
      <c r="L188" s="12">
        <v>0.7</v>
      </c>
      <c r="M188" s="12"/>
      <c r="N188" s="12"/>
      <c r="O188" s="12">
        <f t="shared" si="188"/>
        <v>1.5</v>
      </c>
      <c r="P188" s="12">
        <v>1.5</v>
      </c>
      <c r="Q188" s="12">
        <v>0</v>
      </c>
      <c r="R188" s="12">
        <v>0</v>
      </c>
      <c r="S188" s="12"/>
      <c r="T188" s="12"/>
      <c r="U188" s="12">
        <v>7</v>
      </c>
      <c r="V188" s="12">
        <v>38</v>
      </c>
      <c r="W188" s="12">
        <v>5</v>
      </c>
      <c r="X188" s="12"/>
      <c r="Y188" s="12"/>
      <c r="Z188" s="12">
        <f t="shared" si="189"/>
        <v>50</v>
      </c>
      <c r="AA188" s="12">
        <v>7</v>
      </c>
      <c r="AB188" s="12">
        <v>3</v>
      </c>
      <c r="AC188" s="12">
        <v>7</v>
      </c>
      <c r="AD188" s="12">
        <v>23</v>
      </c>
      <c r="AE188" s="12">
        <v>0</v>
      </c>
      <c r="AF188" s="12"/>
      <c r="AG188" s="12">
        <v>7</v>
      </c>
      <c r="AH188" s="12">
        <v>38</v>
      </c>
      <c r="AI188" s="12">
        <v>5</v>
      </c>
      <c r="AJ188" s="12"/>
      <c r="AK188" s="12"/>
      <c r="AL188" s="13">
        <v>4.7322222222222224E-2</v>
      </c>
      <c r="AM188" s="13"/>
      <c r="AN188" s="13"/>
      <c r="AO188" s="13"/>
      <c r="AP188" s="13"/>
      <c r="AQ188" s="13">
        <v>0.35799999999999998</v>
      </c>
      <c r="AR188" s="13">
        <v>0.72299999999999998</v>
      </c>
      <c r="AS188" s="13">
        <v>0.58799999999999997</v>
      </c>
      <c r="AT188" s="13"/>
      <c r="AU188" s="13"/>
      <c r="AV188" s="22">
        <f>(P188*E188*AL188)+(F188*Q188*AM188)+(G188*R188*AN188)+(H188*S188*AO188)+(I188*T188*AP188)</f>
        <v>0</v>
      </c>
      <c r="AW188" s="22">
        <f>(J188*AQ188*AC188)+(K188*AR188*AD188)+(L188*AS188*AE188)+(M188*AT188*AF188)</f>
        <v>52.964100000000002</v>
      </c>
      <c r="AX188" s="15">
        <f>AW188+AV188</f>
        <v>52.964100000000002</v>
      </c>
    </row>
    <row r="189" spans="1:50" s="11" customFormat="1" x14ac:dyDescent="0.25">
      <c r="A189" s="11" t="s">
        <v>50</v>
      </c>
      <c r="B189" s="11">
        <v>1977</v>
      </c>
      <c r="C189" s="11" t="s">
        <v>60</v>
      </c>
      <c r="D189" s="11" t="s">
        <v>27</v>
      </c>
      <c r="E189" s="12"/>
      <c r="F189" s="12"/>
      <c r="G189" s="12"/>
      <c r="H189" s="12"/>
      <c r="I189" s="12"/>
      <c r="J189" s="12">
        <v>8.48</v>
      </c>
      <c r="K189" s="12">
        <v>1.61</v>
      </c>
      <c r="L189" s="12">
        <v>0.72</v>
      </c>
      <c r="M189" s="12"/>
      <c r="N189" s="12"/>
      <c r="O189" s="12">
        <f t="shared" si="188"/>
        <v>3.5</v>
      </c>
      <c r="P189" s="12">
        <v>3.5</v>
      </c>
      <c r="Q189" s="12">
        <v>0</v>
      </c>
      <c r="R189" s="12">
        <v>0</v>
      </c>
      <c r="S189" s="12"/>
      <c r="T189" s="12"/>
      <c r="U189" s="12">
        <v>7</v>
      </c>
      <c r="V189" s="12">
        <v>33</v>
      </c>
      <c r="W189" s="12">
        <v>10</v>
      </c>
      <c r="X189" s="12"/>
      <c r="Y189" s="12"/>
      <c r="Z189" s="12">
        <f t="shared" si="189"/>
        <v>50</v>
      </c>
      <c r="AA189" s="12">
        <v>7</v>
      </c>
      <c r="AB189" s="12">
        <v>3</v>
      </c>
      <c r="AC189" s="12">
        <v>7</v>
      </c>
      <c r="AD189" s="12">
        <v>23</v>
      </c>
      <c r="AE189" s="12">
        <v>0</v>
      </c>
      <c r="AF189" s="12"/>
      <c r="AG189" s="12">
        <v>7</v>
      </c>
      <c r="AH189" s="12">
        <v>33</v>
      </c>
      <c r="AI189" s="12">
        <v>10</v>
      </c>
      <c r="AJ189" s="12"/>
      <c r="AK189" s="12"/>
      <c r="AL189" s="13">
        <v>6.1262632750942098E-2</v>
      </c>
      <c r="AM189" s="13"/>
      <c r="AN189" s="13"/>
      <c r="AO189" s="13"/>
      <c r="AP189" s="13"/>
      <c r="AQ189" s="13">
        <v>0.35799999999999998</v>
      </c>
      <c r="AR189" s="13">
        <v>0.76200000000000001</v>
      </c>
      <c r="AS189" s="13">
        <v>0.59899999999999998</v>
      </c>
      <c r="AT189" s="13"/>
      <c r="AU189" s="13"/>
      <c r="AV189" s="22">
        <f>(P189*E189*AL189)+(F189*Q189*AM189)+(G189*R189*AN189)+(H189*S189*AO189)+(I189*T189*AP189)</f>
        <v>0</v>
      </c>
      <c r="AW189" s="22">
        <f>(J189*AQ189*AC189)+(K189*AR189*AD189)+(L189*AS189*AE189)+(M189*AT189*AF189)</f>
        <v>49.467739999999999</v>
      </c>
      <c r="AX189" s="15">
        <f>AW189+AV189</f>
        <v>49.467739999999999</v>
      </c>
    </row>
    <row r="190" spans="1:50" s="11" customFormat="1" x14ac:dyDescent="0.25">
      <c r="A190" s="11" t="s">
        <v>50</v>
      </c>
      <c r="B190" s="11">
        <v>1977</v>
      </c>
      <c r="C190" s="11" t="s">
        <v>60</v>
      </c>
      <c r="D190" s="11" t="s">
        <v>28</v>
      </c>
      <c r="E190" s="12"/>
      <c r="F190" s="12"/>
      <c r="G190" s="12"/>
      <c r="H190" s="12"/>
      <c r="I190" s="12"/>
      <c r="J190" s="12">
        <v>7.61</v>
      </c>
      <c r="K190" s="12">
        <v>1.48</v>
      </c>
      <c r="L190" s="12">
        <v>0.61</v>
      </c>
      <c r="M190" s="12"/>
      <c r="N190" s="12"/>
      <c r="O190" s="12">
        <f t="shared" si="188"/>
        <v>1.5</v>
      </c>
      <c r="P190" s="12">
        <v>1.5</v>
      </c>
      <c r="Q190" s="12">
        <v>0</v>
      </c>
      <c r="R190" s="12">
        <v>0</v>
      </c>
      <c r="S190" s="12"/>
      <c r="T190" s="12"/>
      <c r="U190" s="12">
        <v>7</v>
      </c>
      <c r="V190" s="12">
        <v>38</v>
      </c>
      <c r="W190" s="12">
        <v>5</v>
      </c>
      <c r="X190" s="12"/>
      <c r="Y190" s="12"/>
      <c r="Z190" s="12">
        <f t="shared" si="189"/>
        <v>50</v>
      </c>
      <c r="AA190" s="12">
        <v>7</v>
      </c>
      <c r="AB190" s="12">
        <v>3</v>
      </c>
      <c r="AC190" s="12">
        <v>7</v>
      </c>
      <c r="AD190" s="12">
        <v>23</v>
      </c>
      <c r="AE190" s="12">
        <v>0</v>
      </c>
      <c r="AF190" s="12"/>
      <c r="AG190" s="12">
        <v>7</v>
      </c>
      <c r="AH190" s="12">
        <v>38</v>
      </c>
      <c r="AI190" s="12">
        <v>5</v>
      </c>
      <c r="AJ190" s="12">
        <v>16</v>
      </c>
      <c r="AK190" s="12"/>
      <c r="AL190" s="13">
        <v>4.0722222222222222E-2</v>
      </c>
      <c r="AM190" s="13"/>
      <c r="AN190" s="13"/>
      <c r="AO190" s="13"/>
      <c r="AP190" s="13"/>
      <c r="AQ190" s="13">
        <v>0.35799999999999998</v>
      </c>
      <c r="AR190" s="13">
        <v>0.745</v>
      </c>
      <c r="AS190" s="13">
        <v>0.60199999999999998</v>
      </c>
      <c r="AT190" s="13"/>
      <c r="AU190" s="13"/>
      <c r="AV190" s="22">
        <f>(P190*E190*AL190)+(F190*Q190*AM190)+(G190*R190*AN190)+(H190*S190*AO190)+(I190*T190*AP190)</f>
        <v>0</v>
      </c>
      <c r="AW190" s="22">
        <f>(J190*AQ190*AC190)+(K190*AR190*AD190)+(L190*AS190*AE190)+(M190*AT190*AF190)</f>
        <v>44.430459999999997</v>
      </c>
      <c r="AX190" s="15">
        <f>AW190+AV190</f>
        <v>44.430459999999997</v>
      </c>
    </row>
    <row r="191" spans="1:50" s="18" customFormat="1" x14ac:dyDescent="0.25">
      <c r="A191" s="18" t="s">
        <v>50</v>
      </c>
      <c r="B191" s="18">
        <v>1977</v>
      </c>
      <c r="C191" s="18" t="s">
        <v>60</v>
      </c>
      <c r="D191" s="18" t="s">
        <v>61</v>
      </c>
      <c r="E191" s="17" t="e">
        <f t="shared" ref="E191:AU191" si="190">AVERAGE(E187:E190)</f>
        <v>#DIV/0!</v>
      </c>
      <c r="F191" s="17" t="e">
        <f t="shared" si="190"/>
        <v>#DIV/0!</v>
      </c>
      <c r="G191" s="17" t="e">
        <f t="shared" si="190"/>
        <v>#DIV/0!</v>
      </c>
      <c r="H191" s="17" t="e">
        <f t="shared" si="190"/>
        <v>#DIV/0!</v>
      </c>
      <c r="I191" s="17" t="e">
        <f t="shared" si="190"/>
        <v>#DIV/0!</v>
      </c>
      <c r="J191" s="17">
        <f t="shared" si="190"/>
        <v>7.9725000000000001</v>
      </c>
      <c r="K191" s="17">
        <f t="shared" si="190"/>
        <v>1.5649999999999999</v>
      </c>
      <c r="L191" s="17">
        <f t="shared" si="190"/>
        <v>0.64</v>
      </c>
      <c r="M191" s="17" t="e">
        <f t="shared" si="190"/>
        <v>#DIV/0!</v>
      </c>
      <c r="N191" s="17" t="e">
        <f t="shared" si="190"/>
        <v>#DIV/0!</v>
      </c>
      <c r="O191" s="17">
        <f t="shared" si="190"/>
        <v>2</v>
      </c>
      <c r="P191" s="17">
        <f t="shared" si="190"/>
        <v>2</v>
      </c>
      <c r="Q191" s="17">
        <f t="shared" si="190"/>
        <v>0</v>
      </c>
      <c r="R191" s="17">
        <f t="shared" si="190"/>
        <v>0</v>
      </c>
      <c r="S191" s="17" t="e">
        <f t="shared" si="190"/>
        <v>#DIV/0!</v>
      </c>
      <c r="T191" s="17" t="e">
        <f t="shared" si="190"/>
        <v>#DIV/0!</v>
      </c>
      <c r="U191" s="17">
        <f t="shared" si="190"/>
        <v>7</v>
      </c>
      <c r="V191" s="17">
        <f t="shared" si="190"/>
        <v>38</v>
      </c>
      <c r="W191" s="17">
        <f t="shared" si="190"/>
        <v>5</v>
      </c>
      <c r="X191" s="17" t="e">
        <f t="shared" si="190"/>
        <v>#DIV/0!</v>
      </c>
      <c r="Y191" s="17" t="e">
        <f t="shared" si="190"/>
        <v>#DIV/0!</v>
      </c>
      <c r="Z191" s="17">
        <f t="shared" si="190"/>
        <v>50</v>
      </c>
      <c r="AA191" s="17">
        <f t="shared" si="190"/>
        <v>7</v>
      </c>
      <c r="AB191" s="17">
        <f t="shared" si="190"/>
        <v>3</v>
      </c>
      <c r="AC191" s="17">
        <f t="shared" si="190"/>
        <v>7</v>
      </c>
      <c r="AD191" s="17">
        <f t="shared" si="190"/>
        <v>23</v>
      </c>
      <c r="AE191" s="17">
        <f t="shared" si="190"/>
        <v>0</v>
      </c>
      <c r="AF191" s="17" t="e">
        <f t="shared" si="190"/>
        <v>#DIV/0!</v>
      </c>
      <c r="AG191" s="17">
        <f t="shared" si="190"/>
        <v>7</v>
      </c>
      <c r="AH191" s="17">
        <f t="shared" si="190"/>
        <v>38</v>
      </c>
      <c r="AI191" s="17">
        <f t="shared" si="190"/>
        <v>5</v>
      </c>
      <c r="AJ191" s="17">
        <f t="shared" si="190"/>
        <v>12</v>
      </c>
      <c r="AK191" s="17" t="e">
        <f t="shared" si="190"/>
        <v>#DIV/0!</v>
      </c>
      <c r="AL191" s="19">
        <f t="shared" si="190"/>
        <v>5.0425380409957747E-2</v>
      </c>
      <c r="AM191" s="19" t="e">
        <f t="shared" si="190"/>
        <v>#DIV/0!</v>
      </c>
      <c r="AN191" s="19" t="e">
        <f t="shared" si="190"/>
        <v>#DIV/0!</v>
      </c>
      <c r="AO191" s="19" t="e">
        <f t="shared" si="190"/>
        <v>#DIV/0!</v>
      </c>
      <c r="AP191" s="19" t="e">
        <f t="shared" si="190"/>
        <v>#DIV/0!</v>
      </c>
      <c r="AQ191" s="19">
        <f t="shared" si="190"/>
        <v>0.35799999999999998</v>
      </c>
      <c r="AR191" s="19">
        <f t="shared" si="190"/>
        <v>0.73550000000000004</v>
      </c>
      <c r="AS191" s="19">
        <f t="shared" si="190"/>
        <v>0.59475</v>
      </c>
      <c r="AT191" s="19" t="e">
        <f t="shared" si="190"/>
        <v>#DIV/0!</v>
      </c>
      <c r="AU191" s="19" t="e">
        <f t="shared" si="190"/>
        <v>#DIV/0!</v>
      </c>
      <c r="AV191" s="22">
        <f t="shared" ref="AV191:AX191" si="191">AVERAGE(AV187:AV190)</f>
        <v>0</v>
      </c>
      <c r="AW191" s="22">
        <f t="shared" si="191"/>
        <v>46.484054999999998</v>
      </c>
      <c r="AX191" s="15">
        <f t="shared" si="191"/>
        <v>46.484054999999998</v>
      </c>
    </row>
    <row r="192" spans="1:50" s="18" customFormat="1" x14ac:dyDescent="0.25">
      <c r="A192" s="18" t="s">
        <v>50</v>
      </c>
      <c r="B192" s="18">
        <v>1977</v>
      </c>
      <c r="C192" s="18" t="s">
        <v>60</v>
      </c>
      <c r="D192" s="18" t="s">
        <v>62</v>
      </c>
      <c r="E192" s="17" t="e">
        <f>STDEV(E187:E190)</f>
        <v>#DIV/0!</v>
      </c>
      <c r="F192" s="17" t="e">
        <f t="shared" ref="F192:AX192" si="192">STDEV(F187:F190)</f>
        <v>#DIV/0!</v>
      </c>
      <c r="G192" s="17" t="e">
        <f t="shared" si="192"/>
        <v>#DIV/0!</v>
      </c>
      <c r="H192" s="17" t="e">
        <f t="shared" si="192"/>
        <v>#DIV/0!</v>
      </c>
      <c r="I192" s="17" t="e">
        <f t="shared" si="192"/>
        <v>#DIV/0!</v>
      </c>
      <c r="J192" s="17">
        <f t="shared" si="192"/>
        <v>0.67810397432842107</v>
      </c>
      <c r="K192" s="17">
        <f t="shared" si="192"/>
        <v>0.42446044181603915</v>
      </c>
      <c r="L192" s="17">
        <f t="shared" si="192"/>
        <v>8.755950357709115E-2</v>
      </c>
      <c r="M192" s="17" t="e">
        <f t="shared" si="192"/>
        <v>#DIV/0!</v>
      </c>
      <c r="N192" s="17" t="e">
        <f t="shared" si="192"/>
        <v>#DIV/0!</v>
      </c>
      <c r="O192" s="17">
        <f t="shared" si="192"/>
        <v>1</v>
      </c>
      <c r="P192" s="17">
        <f t="shared" si="192"/>
        <v>1</v>
      </c>
      <c r="Q192" s="17">
        <f t="shared" si="192"/>
        <v>0</v>
      </c>
      <c r="R192" s="17">
        <f t="shared" si="192"/>
        <v>0</v>
      </c>
      <c r="S192" s="17" t="e">
        <f t="shared" si="192"/>
        <v>#DIV/0!</v>
      </c>
      <c r="T192" s="17" t="e">
        <f t="shared" si="192"/>
        <v>#DIV/0!</v>
      </c>
      <c r="U192" s="17">
        <f t="shared" si="192"/>
        <v>0</v>
      </c>
      <c r="V192" s="17">
        <f t="shared" si="192"/>
        <v>4.0824829046386304</v>
      </c>
      <c r="W192" s="17">
        <f t="shared" si="192"/>
        <v>4.0824829046386304</v>
      </c>
      <c r="X192" s="17" t="e">
        <f t="shared" si="192"/>
        <v>#DIV/0!</v>
      </c>
      <c r="Y192" s="17" t="e">
        <f t="shared" si="192"/>
        <v>#DIV/0!</v>
      </c>
      <c r="Z192" s="17">
        <f t="shared" si="192"/>
        <v>0</v>
      </c>
      <c r="AA192" s="17">
        <f t="shared" si="192"/>
        <v>0</v>
      </c>
      <c r="AB192" s="17">
        <f t="shared" si="192"/>
        <v>0</v>
      </c>
      <c r="AC192" s="17">
        <f t="shared" si="192"/>
        <v>0</v>
      </c>
      <c r="AD192" s="17">
        <f t="shared" si="192"/>
        <v>0</v>
      </c>
      <c r="AE192" s="17">
        <f t="shared" si="192"/>
        <v>0</v>
      </c>
      <c r="AF192" s="17" t="e">
        <f t="shared" si="192"/>
        <v>#DIV/0!</v>
      </c>
      <c r="AG192" s="17">
        <f t="shared" si="192"/>
        <v>0</v>
      </c>
      <c r="AH192" s="17">
        <f t="shared" si="192"/>
        <v>4.0824829046386304</v>
      </c>
      <c r="AI192" s="17">
        <f t="shared" si="192"/>
        <v>4.0824829046386304</v>
      </c>
      <c r="AJ192" s="17">
        <f t="shared" si="192"/>
        <v>5.6568542494923806</v>
      </c>
      <c r="AK192" s="17" t="e">
        <f t="shared" si="192"/>
        <v>#DIV/0!</v>
      </c>
      <c r="AL192" s="17">
        <f t="shared" si="192"/>
        <v>8.6622576162031766E-3</v>
      </c>
      <c r="AM192" s="17" t="e">
        <f t="shared" si="192"/>
        <v>#DIV/0!</v>
      </c>
      <c r="AN192" s="17" t="e">
        <f t="shared" si="192"/>
        <v>#DIV/0!</v>
      </c>
      <c r="AO192" s="17" t="e">
        <f t="shared" si="192"/>
        <v>#DIV/0!</v>
      </c>
      <c r="AP192" s="17" t="e">
        <f t="shared" si="192"/>
        <v>#DIV/0!</v>
      </c>
      <c r="AQ192" s="17">
        <f t="shared" si="192"/>
        <v>0</v>
      </c>
      <c r="AR192" s="17">
        <f t="shared" si="192"/>
        <v>2.2368132093076844E-2</v>
      </c>
      <c r="AS192" s="17">
        <f t="shared" si="192"/>
        <v>6.8007352543677279E-3</v>
      </c>
      <c r="AT192" s="17" t="e">
        <f t="shared" si="192"/>
        <v>#DIV/0!</v>
      </c>
      <c r="AU192" s="17" t="e">
        <f t="shared" si="192"/>
        <v>#DIV/0!</v>
      </c>
      <c r="AV192" s="17">
        <f t="shared" si="192"/>
        <v>0</v>
      </c>
      <c r="AW192" s="17">
        <f t="shared" si="192"/>
        <v>6.0558707748074525</v>
      </c>
      <c r="AX192" s="17">
        <f t="shared" si="192"/>
        <v>6.0558707748074525</v>
      </c>
    </row>
    <row r="193" spans="1:50" s="11" customFormat="1" x14ac:dyDescent="0.25">
      <c r="A193" s="11" t="s">
        <v>51</v>
      </c>
      <c r="B193" s="11">
        <v>1977</v>
      </c>
      <c r="C193" s="11" t="s">
        <v>59</v>
      </c>
      <c r="D193" s="11" t="s">
        <v>19</v>
      </c>
      <c r="E193" s="12"/>
      <c r="F193" s="12"/>
      <c r="G193" s="12"/>
      <c r="H193" s="12"/>
      <c r="I193" s="12"/>
      <c r="J193" s="12">
        <v>12</v>
      </c>
      <c r="K193" s="12">
        <v>9.1</v>
      </c>
      <c r="L193" s="12"/>
      <c r="M193" s="12"/>
      <c r="N193" s="12"/>
      <c r="O193" s="12">
        <f>SUM(P193:T193)</f>
        <v>0</v>
      </c>
      <c r="P193" s="12">
        <v>0</v>
      </c>
      <c r="Q193" s="12"/>
      <c r="R193" s="12"/>
      <c r="S193" s="12"/>
      <c r="T193" s="12"/>
      <c r="U193" s="12">
        <v>9</v>
      </c>
      <c r="V193" s="12">
        <v>21</v>
      </c>
      <c r="W193" s="12">
        <v>0</v>
      </c>
      <c r="X193" s="12"/>
      <c r="Y193" s="12"/>
      <c r="Z193" s="12">
        <f>SUM(U193:Y193)</f>
        <v>30</v>
      </c>
      <c r="AA193" s="12">
        <v>9</v>
      </c>
      <c r="AB193" s="12">
        <v>1</v>
      </c>
      <c r="AC193" s="12">
        <v>9</v>
      </c>
      <c r="AD193" s="12">
        <v>21</v>
      </c>
      <c r="AE193" s="12">
        <v>0</v>
      </c>
      <c r="AF193" s="12"/>
      <c r="AG193" s="12"/>
      <c r="AH193" s="12"/>
      <c r="AI193" s="12"/>
      <c r="AJ193" s="12"/>
      <c r="AK193" s="12"/>
      <c r="AL193" s="13"/>
      <c r="AM193" s="13"/>
      <c r="AN193" s="13"/>
      <c r="AO193" s="13"/>
      <c r="AP193" s="13"/>
      <c r="AQ193" s="13">
        <v>0.40300000000000002</v>
      </c>
      <c r="AR193" s="13">
        <v>0.11700000000000001</v>
      </c>
      <c r="AS193" s="13"/>
      <c r="AT193" s="13"/>
      <c r="AU193" s="13"/>
      <c r="AV193" s="22">
        <f>(P193*E193*AL193)+(F193*Q193*AM193)+(G193*R193*AN193)+(H193*S193*AO193)+(I193*T193*AP193)</f>
        <v>0</v>
      </c>
      <c r="AW193" s="22">
        <f>(J193*AQ193*AC193)+(K193*AR193*AD193)+(L193*AS193*AE193)+(M193*AT193*AF193)</f>
        <v>65.8827</v>
      </c>
      <c r="AX193" s="15">
        <f>AW193+AV193</f>
        <v>65.8827</v>
      </c>
    </row>
    <row r="194" spans="1:50" s="11" customFormat="1" x14ac:dyDescent="0.25">
      <c r="A194" s="11" t="s">
        <v>51</v>
      </c>
      <c r="B194" s="11">
        <v>1977</v>
      </c>
      <c r="C194" s="11" t="s">
        <v>59</v>
      </c>
      <c r="D194" s="11" t="s">
        <v>20</v>
      </c>
      <c r="E194" s="12"/>
      <c r="F194" s="12"/>
      <c r="G194" s="12"/>
      <c r="H194" s="12"/>
      <c r="I194" s="12"/>
      <c r="J194" s="12">
        <v>11.6</v>
      </c>
      <c r="K194" s="12">
        <v>2.2000000000000002</v>
      </c>
      <c r="L194" s="12"/>
      <c r="M194" s="12"/>
      <c r="N194" s="12"/>
      <c r="O194" s="12">
        <f t="shared" ref="O194:O196" si="193">SUM(P194:T194)</f>
        <v>0</v>
      </c>
      <c r="P194" s="12">
        <v>0</v>
      </c>
      <c r="Q194" s="12"/>
      <c r="R194" s="12"/>
      <c r="S194" s="12"/>
      <c r="T194" s="12"/>
      <c r="U194" s="12">
        <v>10</v>
      </c>
      <c r="V194" s="12">
        <v>20</v>
      </c>
      <c r="W194" s="12">
        <v>0</v>
      </c>
      <c r="X194" s="12"/>
      <c r="Y194" s="12"/>
      <c r="Z194" s="12">
        <f t="shared" ref="Z194:Z196" si="194">SUM(U194:Y194)</f>
        <v>30</v>
      </c>
      <c r="AA194" s="12">
        <v>10</v>
      </c>
      <c r="AB194" s="12">
        <v>0</v>
      </c>
      <c r="AC194" s="12">
        <v>10</v>
      </c>
      <c r="AD194" s="12">
        <v>20</v>
      </c>
      <c r="AE194" s="12">
        <v>0</v>
      </c>
      <c r="AF194" s="12"/>
      <c r="AG194" s="12"/>
      <c r="AH194" s="12"/>
      <c r="AI194" s="12"/>
      <c r="AJ194" s="12"/>
      <c r="AK194" s="12"/>
      <c r="AL194" s="13"/>
      <c r="AM194" s="13"/>
      <c r="AN194" s="13"/>
      <c r="AO194" s="13"/>
      <c r="AP194" s="13"/>
      <c r="AQ194" s="13">
        <v>0.40300000000000002</v>
      </c>
      <c r="AR194" s="13">
        <v>0.44600000000000001</v>
      </c>
      <c r="AS194" s="13"/>
      <c r="AT194" s="13"/>
      <c r="AU194" s="13"/>
      <c r="AV194" s="22">
        <f>(P194*E194*AL194)+(F194*Q194*AM194)+(G194*R194*AN194)+(H194*S194*AO194)+(I194*T194*AP194)</f>
        <v>0</v>
      </c>
      <c r="AW194" s="22">
        <f>(J194*AQ194*AC194)+(K194*AR194*AD194)+(L194*AS194*AE194)+(M194*AT194*AF194)</f>
        <v>66.372000000000014</v>
      </c>
      <c r="AX194" s="15">
        <f>AW194+AV194</f>
        <v>66.372000000000014</v>
      </c>
    </row>
    <row r="195" spans="1:50" s="11" customFormat="1" x14ac:dyDescent="0.25">
      <c r="A195" s="11" t="s">
        <v>51</v>
      </c>
      <c r="B195" s="11">
        <v>1977</v>
      </c>
      <c r="C195" s="11" t="s">
        <v>59</v>
      </c>
      <c r="D195" s="11" t="s">
        <v>21</v>
      </c>
      <c r="E195" s="12"/>
      <c r="F195" s="12"/>
      <c r="G195" s="12"/>
      <c r="H195" s="12"/>
      <c r="I195" s="12"/>
      <c r="J195" s="12">
        <v>11.7</v>
      </c>
      <c r="K195" s="12">
        <v>2.2000000000000002</v>
      </c>
      <c r="L195" s="12"/>
      <c r="M195" s="12"/>
      <c r="N195" s="12"/>
      <c r="O195" s="12">
        <f t="shared" si="193"/>
        <v>0</v>
      </c>
      <c r="P195" s="12">
        <v>0</v>
      </c>
      <c r="Q195" s="12"/>
      <c r="R195" s="12"/>
      <c r="S195" s="12"/>
      <c r="T195" s="12"/>
      <c r="U195" s="12">
        <v>10</v>
      </c>
      <c r="V195" s="12">
        <v>20</v>
      </c>
      <c r="W195" s="12">
        <v>0</v>
      </c>
      <c r="X195" s="12"/>
      <c r="Y195" s="12"/>
      <c r="Z195" s="12">
        <f t="shared" si="194"/>
        <v>30</v>
      </c>
      <c r="AA195" s="12">
        <v>10</v>
      </c>
      <c r="AB195" s="12">
        <v>0</v>
      </c>
      <c r="AC195" s="12">
        <v>10</v>
      </c>
      <c r="AD195" s="12">
        <v>20</v>
      </c>
      <c r="AE195" s="12">
        <v>0</v>
      </c>
      <c r="AF195" s="12"/>
      <c r="AG195" s="12"/>
      <c r="AH195" s="12"/>
      <c r="AI195" s="12"/>
      <c r="AJ195" s="12"/>
      <c r="AK195" s="12"/>
      <c r="AL195" s="13"/>
      <c r="AM195" s="13"/>
      <c r="AN195" s="13"/>
      <c r="AO195" s="13"/>
      <c r="AP195" s="13"/>
      <c r="AQ195" s="13">
        <v>0.40300000000000002</v>
      </c>
      <c r="AR195" s="13">
        <v>0.41799999999999998</v>
      </c>
      <c r="AS195" s="13"/>
      <c r="AT195" s="13"/>
      <c r="AU195" s="13"/>
      <c r="AV195" s="22">
        <f>(P195*E195*AL195)+(F195*Q195*AM195)+(G195*R195*AN195)+(H195*S195*AO195)+(I195*T195*AP195)</f>
        <v>0</v>
      </c>
      <c r="AW195" s="22">
        <f>(J195*AQ195*AC195)+(K195*AR195*AD195)+(L195*AS195*AE195)+(M195*AT195*AF195)</f>
        <v>65.543000000000006</v>
      </c>
      <c r="AX195" s="15">
        <f>AW195+AV195</f>
        <v>65.543000000000006</v>
      </c>
    </row>
    <row r="196" spans="1:50" s="11" customFormat="1" x14ac:dyDescent="0.25">
      <c r="A196" s="11" t="s">
        <v>51</v>
      </c>
      <c r="B196" s="11">
        <v>1977</v>
      </c>
      <c r="C196" s="11" t="s">
        <v>59</v>
      </c>
      <c r="D196" s="11" t="s">
        <v>22</v>
      </c>
      <c r="E196" s="12"/>
      <c r="F196" s="12"/>
      <c r="G196" s="12"/>
      <c r="H196" s="12"/>
      <c r="I196" s="12"/>
      <c r="J196" s="12">
        <v>12</v>
      </c>
      <c r="K196" s="12">
        <v>2.6</v>
      </c>
      <c r="L196" s="12"/>
      <c r="M196" s="12"/>
      <c r="N196" s="12"/>
      <c r="O196" s="12">
        <f t="shared" si="193"/>
        <v>0</v>
      </c>
      <c r="P196" s="12">
        <v>0</v>
      </c>
      <c r="Q196" s="12"/>
      <c r="R196" s="12"/>
      <c r="S196" s="12"/>
      <c r="T196" s="12"/>
      <c r="U196" s="12">
        <v>8</v>
      </c>
      <c r="V196" s="12">
        <v>22</v>
      </c>
      <c r="W196" s="12">
        <v>0</v>
      </c>
      <c r="X196" s="12"/>
      <c r="Y196" s="12"/>
      <c r="Z196" s="12">
        <f t="shared" si="194"/>
        <v>30</v>
      </c>
      <c r="AA196" s="12">
        <v>8</v>
      </c>
      <c r="AB196" s="12">
        <v>2</v>
      </c>
      <c r="AC196" s="12">
        <v>8</v>
      </c>
      <c r="AD196" s="12">
        <v>22</v>
      </c>
      <c r="AE196" s="12">
        <v>0</v>
      </c>
      <c r="AF196" s="12"/>
      <c r="AG196" s="12"/>
      <c r="AH196" s="12"/>
      <c r="AI196" s="12"/>
      <c r="AJ196" s="12"/>
      <c r="AK196" s="12"/>
      <c r="AL196" s="13"/>
      <c r="AM196" s="13"/>
      <c r="AN196" s="13"/>
      <c r="AO196" s="13"/>
      <c r="AP196" s="13"/>
      <c r="AQ196" s="13">
        <v>0.40300000000000002</v>
      </c>
      <c r="AR196" s="13">
        <v>0.46700000000000003</v>
      </c>
      <c r="AS196" s="13"/>
      <c r="AT196" s="13"/>
      <c r="AU196" s="13"/>
      <c r="AV196" s="22">
        <f>(P196*E196*AL196)+(F196*Q196*AM196)+(G196*R196*AN196)+(H196*S196*AO196)+(I196*T196*AP196)</f>
        <v>0</v>
      </c>
      <c r="AW196" s="22">
        <f>(J196*AQ196*AC196)+(K196*AR196*AD196)+(L196*AS196*AE196)+(M196*AT196*AF196)</f>
        <v>65.400400000000005</v>
      </c>
      <c r="AX196" s="15">
        <f>AW196+AV196</f>
        <v>65.400400000000005</v>
      </c>
    </row>
    <row r="197" spans="1:50" s="14" customFormat="1" x14ac:dyDescent="0.25">
      <c r="A197" s="14" t="s">
        <v>51</v>
      </c>
      <c r="B197" s="14">
        <v>1977</v>
      </c>
      <c r="C197" s="14" t="s">
        <v>59</v>
      </c>
      <c r="D197" s="14" t="s">
        <v>61</v>
      </c>
      <c r="E197" s="15" t="e">
        <f t="shared" ref="E197:AU197" si="195">AVERAGE(E193:E196)</f>
        <v>#DIV/0!</v>
      </c>
      <c r="F197" s="15" t="e">
        <f t="shared" si="195"/>
        <v>#DIV/0!</v>
      </c>
      <c r="G197" s="15" t="e">
        <f t="shared" si="195"/>
        <v>#DIV/0!</v>
      </c>
      <c r="H197" s="15" t="e">
        <f t="shared" si="195"/>
        <v>#DIV/0!</v>
      </c>
      <c r="I197" s="15" t="e">
        <f t="shared" si="195"/>
        <v>#DIV/0!</v>
      </c>
      <c r="J197" s="15">
        <f t="shared" si="195"/>
        <v>11.824999999999999</v>
      </c>
      <c r="K197" s="15">
        <f t="shared" si="195"/>
        <v>4.0250000000000004</v>
      </c>
      <c r="L197" s="15" t="e">
        <f t="shared" si="195"/>
        <v>#DIV/0!</v>
      </c>
      <c r="M197" s="15" t="e">
        <f t="shared" si="195"/>
        <v>#DIV/0!</v>
      </c>
      <c r="N197" s="15" t="e">
        <f t="shared" si="195"/>
        <v>#DIV/0!</v>
      </c>
      <c r="O197" s="15">
        <f t="shared" si="195"/>
        <v>0</v>
      </c>
      <c r="P197" s="15">
        <f t="shared" si="195"/>
        <v>0</v>
      </c>
      <c r="Q197" s="15" t="e">
        <f t="shared" si="195"/>
        <v>#DIV/0!</v>
      </c>
      <c r="R197" s="15" t="e">
        <f t="shared" si="195"/>
        <v>#DIV/0!</v>
      </c>
      <c r="S197" s="15" t="e">
        <f t="shared" si="195"/>
        <v>#DIV/0!</v>
      </c>
      <c r="T197" s="15" t="e">
        <f t="shared" si="195"/>
        <v>#DIV/0!</v>
      </c>
      <c r="U197" s="15">
        <f t="shared" si="195"/>
        <v>9.25</v>
      </c>
      <c r="V197" s="15">
        <f t="shared" si="195"/>
        <v>20.75</v>
      </c>
      <c r="W197" s="15">
        <f t="shared" si="195"/>
        <v>0</v>
      </c>
      <c r="X197" s="15" t="e">
        <f t="shared" si="195"/>
        <v>#DIV/0!</v>
      </c>
      <c r="Y197" s="15" t="e">
        <f t="shared" si="195"/>
        <v>#DIV/0!</v>
      </c>
      <c r="Z197" s="15">
        <f t="shared" si="195"/>
        <v>30</v>
      </c>
      <c r="AA197" s="15">
        <f t="shared" si="195"/>
        <v>9.25</v>
      </c>
      <c r="AB197" s="15">
        <f t="shared" si="195"/>
        <v>0.75</v>
      </c>
      <c r="AC197" s="15">
        <f t="shared" si="195"/>
        <v>9.25</v>
      </c>
      <c r="AD197" s="15">
        <f t="shared" si="195"/>
        <v>20.75</v>
      </c>
      <c r="AE197" s="15">
        <f t="shared" si="195"/>
        <v>0</v>
      </c>
      <c r="AF197" s="15" t="e">
        <f t="shared" si="195"/>
        <v>#DIV/0!</v>
      </c>
      <c r="AG197" s="15" t="e">
        <f t="shared" si="195"/>
        <v>#DIV/0!</v>
      </c>
      <c r="AH197" s="15" t="e">
        <f t="shared" si="195"/>
        <v>#DIV/0!</v>
      </c>
      <c r="AI197" s="15" t="e">
        <f t="shared" si="195"/>
        <v>#DIV/0!</v>
      </c>
      <c r="AJ197" s="15" t="e">
        <f t="shared" si="195"/>
        <v>#DIV/0!</v>
      </c>
      <c r="AK197" s="15" t="e">
        <f t="shared" si="195"/>
        <v>#DIV/0!</v>
      </c>
      <c r="AL197" s="16" t="e">
        <f t="shared" si="195"/>
        <v>#DIV/0!</v>
      </c>
      <c r="AM197" s="16" t="e">
        <f t="shared" si="195"/>
        <v>#DIV/0!</v>
      </c>
      <c r="AN197" s="16" t="e">
        <f t="shared" si="195"/>
        <v>#DIV/0!</v>
      </c>
      <c r="AO197" s="16" t="e">
        <f t="shared" si="195"/>
        <v>#DIV/0!</v>
      </c>
      <c r="AP197" s="16" t="e">
        <f t="shared" si="195"/>
        <v>#DIV/0!</v>
      </c>
      <c r="AQ197" s="16">
        <f t="shared" si="195"/>
        <v>0.40300000000000002</v>
      </c>
      <c r="AR197" s="16">
        <f t="shared" si="195"/>
        <v>0.36200000000000004</v>
      </c>
      <c r="AS197" s="16" t="e">
        <f t="shared" si="195"/>
        <v>#DIV/0!</v>
      </c>
      <c r="AT197" s="16" t="e">
        <f t="shared" si="195"/>
        <v>#DIV/0!</v>
      </c>
      <c r="AU197" s="16" t="e">
        <f t="shared" si="195"/>
        <v>#DIV/0!</v>
      </c>
      <c r="AV197" s="22">
        <f t="shared" ref="AV197:AX197" si="196">AVERAGE(AV193:AV196)</f>
        <v>0</v>
      </c>
      <c r="AW197" s="22">
        <f t="shared" si="196"/>
        <v>65.799525000000003</v>
      </c>
      <c r="AX197" s="15">
        <f t="shared" si="196"/>
        <v>65.799525000000003</v>
      </c>
    </row>
    <row r="198" spans="1:50" s="14" customFormat="1" x14ac:dyDescent="0.25">
      <c r="A198" s="14" t="s">
        <v>51</v>
      </c>
      <c r="B198" s="14">
        <v>1977</v>
      </c>
      <c r="C198" s="14" t="s">
        <v>59</v>
      </c>
      <c r="D198" s="14" t="s">
        <v>62</v>
      </c>
      <c r="E198" s="15" t="e">
        <f>STDEV(E193:E196)</f>
        <v>#DIV/0!</v>
      </c>
      <c r="F198" s="15" t="e">
        <f t="shared" ref="F198:AX198" si="197">STDEV(F193:F196)</f>
        <v>#DIV/0!</v>
      </c>
      <c r="G198" s="15" t="e">
        <f t="shared" si="197"/>
        <v>#DIV/0!</v>
      </c>
      <c r="H198" s="15" t="e">
        <f t="shared" si="197"/>
        <v>#DIV/0!</v>
      </c>
      <c r="I198" s="15" t="e">
        <f t="shared" si="197"/>
        <v>#DIV/0!</v>
      </c>
      <c r="J198" s="15">
        <f t="shared" si="197"/>
        <v>0.20615528128088331</v>
      </c>
      <c r="K198" s="15">
        <f t="shared" si="197"/>
        <v>3.3885837749714844</v>
      </c>
      <c r="L198" s="15" t="e">
        <f t="shared" si="197"/>
        <v>#DIV/0!</v>
      </c>
      <c r="M198" s="15" t="e">
        <f t="shared" si="197"/>
        <v>#DIV/0!</v>
      </c>
      <c r="N198" s="15" t="e">
        <f t="shared" si="197"/>
        <v>#DIV/0!</v>
      </c>
      <c r="O198" s="15">
        <f t="shared" si="197"/>
        <v>0</v>
      </c>
      <c r="P198" s="15">
        <f t="shared" si="197"/>
        <v>0</v>
      </c>
      <c r="Q198" s="15" t="e">
        <f t="shared" si="197"/>
        <v>#DIV/0!</v>
      </c>
      <c r="R198" s="15" t="e">
        <f t="shared" si="197"/>
        <v>#DIV/0!</v>
      </c>
      <c r="S198" s="15" t="e">
        <f t="shared" si="197"/>
        <v>#DIV/0!</v>
      </c>
      <c r="T198" s="15" t="e">
        <f t="shared" si="197"/>
        <v>#DIV/0!</v>
      </c>
      <c r="U198" s="15">
        <f t="shared" si="197"/>
        <v>0.9574271077563381</v>
      </c>
      <c r="V198" s="15">
        <f t="shared" si="197"/>
        <v>0.9574271077563381</v>
      </c>
      <c r="W198" s="15">
        <f t="shared" si="197"/>
        <v>0</v>
      </c>
      <c r="X198" s="15" t="e">
        <f t="shared" si="197"/>
        <v>#DIV/0!</v>
      </c>
      <c r="Y198" s="15" t="e">
        <f t="shared" si="197"/>
        <v>#DIV/0!</v>
      </c>
      <c r="Z198" s="15">
        <f t="shared" si="197"/>
        <v>0</v>
      </c>
      <c r="AA198" s="15">
        <f t="shared" si="197"/>
        <v>0.9574271077563381</v>
      </c>
      <c r="AB198" s="15">
        <f t="shared" si="197"/>
        <v>0.9574271077563381</v>
      </c>
      <c r="AC198" s="15">
        <f t="shared" si="197"/>
        <v>0.9574271077563381</v>
      </c>
      <c r="AD198" s="15">
        <f t="shared" si="197"/>
        <v>0.9574271077563381</v>
      </c>
      <c r="AE198" s="15">
        <f t="shared" si="197"/>
        <v>0</v>
      </c>
      <c r="AF198" s="15" t="e">
        <f t="shared" si="197"/>
        <v>#DIV/0!</v>
      </c>
      <c r="AG198" s="15" t="e">
        <f t="shared" si="197"/>
        <v>#DIV/0!</v>
      </c>
      <c r="AH198" s="15" t="e">
        <f t="shared" si="197"/>
        <v>#DIV/0!</v>
      </c>
      <c r="AI198" s="15" t="e">
        <f t="shared" si="197"/>
        <v>#DIV/0!</v>
      </c>
      <c r="AJ198" s="15" t="e">
        <f t="shared" si="197"/>
        <v>#DIV/0!</v>
      </c>
      <c r="AK198" s="15" t="e">
        <f t="shared" si="197"/>
        <v>#DIV/0!</v>
      </c>
      <c r="AL198" s="15" t="e">
        <f t="shared" si="197"/>
        <v>#DIV/0!</v>
      </c>
      <c r="AM198" s="15" t="e">
        <f t="shared" si="197"/>
        <v>#DIV/0!</v>
      </c>
      <c r="AN198" s="15" t="e">
        <f t="shared" si="197"/>
        <v>#DIV/0!</v>
      </c>
      <c r="AO198" s="15" t="e">
        <f t="shared" si="197"/>
        <v>#DIV/0!</v>
      </c>
      <c r="AP198" s="15" t="e">
        <f t="shared" si="197"/>
        <v>#DIV/0!</v>
      </c>
      <c r="AQ198" s="15">
        <f t="shared" si="197"/>
        <v>0</v>
      </c>
      <c r="AR198" s="15">
        <f t="shared" si="197"/>
        <v>0.16456204503671751</v>
      </c>
      <c r="AS198" s="15" t="e">
        <f t="shared" si="197"/>
        <v>#DIV/0!</v>
      </c>
      <c r="AT198" s="15" t="e">
        <f t="shared" si="197"/>
        <v>#DIV/0!</v>
      </c>
      <c r="AU198" s="15" t="e">
        <f t="shared" si="197"/>
        <v>#DIV/0!</v>
      </c>
      <c r="AV198" s="15">
        <f t="shared" si="197"/>
        <v>0</v>
      </c>
      <c r="AW198" s="15">
        <f t="shared" si="197"/>
        <v>0.43195352662835118</v>
      </c>
      <c r="AX198" s="15">
        <f t="shared" si="197"/>
        <v>0.43195352662835118</v>
      </c>
    </row>
    <row r="199" spans="1:50" s="11" customFormat="1" x14ac:dyDescent="0.25">
      <c r="A199" s="11" t="s">
        <v>51</v>
      </c>
      <c r="B199" s="11">
        <v>1977</v>
      </c>
      <c r="C199" s="11" t="s">
        <v>60</v>
      </c>
      <c r="D199" s="11" t="s">
        <v>25</v>
      </c>
      <c r="E199" s="12">
        <v>39.9</v>
      </c>
      <c r="F199" s="12"/>
      <c r="G199" s="12"/>
      <c r="H199" s="12"/>
      <c r="I199" s="12"/>
      <c r="J199" s="12">
        <v>13.4</v>
      </c>
      <c r="K199" s="12">
        <v>5.8</v>
      </c>
      <c r="L199" s="12"/>
      <c r="M199" s="12"/>
      <c r="N199" s="12"/>
      <c r="O199" s="12">
        <f t="shared" ref="O199:O202" si="198">SUM(P199:T199)</f>
        <v>2</v>
      </c>
      <c r="P199" s="12">
        <v>2</v>
      </c>
      <c r="Q199" s="12">
        <v>0</v>
      </c>
      <c r="R199" s="12">
        <v>0</v>
      </c>
      <c r="S199" s="12"/>
      <c r="T199" s="12"/>
      <c r="U199" s="12">
        <v>14</v>
      </c>
      <c r="V199" s="12">
        <v>16</v>
      </c>
      <c r="W199" s="12">
        <v>0</v>
      </c>
      <c r="X199" s="12"/>
      <c r="Y199" s="12"/>
      <c r="Z199" s="12">
        <f t="shared" ref="Z199:Z202" si="199">SUM(U199:Y199)</f>
        <v>30</v>
      </c>
      <c r="AA199" s="12">
        <v>10</v>
      </c>
      <c r="AB199" s="12">
        <v>0</v>
      </c>
      <c r="AC199" s="12">
        <v>14</v>
      </c>
      <c r="AD199" s="12">
        <v>16</v>
      </c>
      <c r="AE199" s="12">
        <v>0</v>
      </c>
      <c r="AF199" s="12"/>
      <c r="AG199" s="12"/>
      <c r="AH199" s="12"/>
      <c r="AI199" s="12"/>
      <c r="AJ199" s="12"/>
      <c r="AK199" s="12"/>
      <c r="AL199" s="12">
        <v>1.0166E-2</v>
      </c>
      <c r="AM199" s="13"/>
      <c r="AN199" s="13"/>
      <c r="AO199" s="13"/>
      <c r="AP199" s="13"/>
      <c r="AQ199" s="13">
        <v>0.33700000000000002</v>
      </c>
      <c r="AR199" s="13">
        <v>0.48</v>
      </c>
      <c r="AS199" s="13"/>
      <c r="AT199" s="13"/>
      <c r="AU199" s="13"/>
      <c r="AV199" s="22">
        <f>(P199*E199*AL199)+(F199*Q199*AM199)+(G199*R199*AN199)+(H199*S199*AO199)+(I199*T199*AP199)</f>
        <v>0.81124679999999993</v>
      </c>
      <c r="AW199" s="22">
        <f>(J199*AQ199*AC199)+(K199*AR199*AD199)+(L199*AS199*AE199)+(M199*AT199*AF199)</f>
        <v>107.76520000000001</v>
      </c>
      <c r="AX199" s="15">
        <f>AW199+AV199</f>
        <v>108.57644680000001</v>
      </c>
    </row>
    <row r="200" spans="1:50" s="11" customFormat="1" x14ac:dyDescent="0.25">
      <c r="A200" s="11" t="s">
        <v>51</v>
      </c>
      <c r="B200" s="11">
        <v>1977</v>
      </c>
      <c r="C200" s="11" t="s">
        <v>60</v>
      </c>
      <c r="D200" s="11" t="s">
        <v>26</v>
      </c>
      <c r="E200" s="12">
        <v>39.9</v>
      </c>
      <c r="F200" s="12"/>
      <c r="G200" s="12"/>
      <c r="H200" s="12"/>
      <c r="I200" s="12"/>
      <c r="J200" s="12">
        <v>15.2</v>
      </c>
      <c r="K200" s="12">
        <v>2.8</v>
      </c>
      <c r="L200" s="12"/>
      <c r="M200" s="12"/>
      <c r="N200" s="12"/>
      <c r="O200" s="12">
        <f t="shared" si="198"/>
        <v>3</v>
      </c>
      <c r="P200" s="12">
        <v>3</v>
      </c>
      <c r="Q200" s="12">
        <v>0</v>
      </c>
      <c r="R200" s="12">
        <v>0</v>
      </c>
      <c r="S200" s="12"/>
      <c r="T200" s="12"/>
      <c r="U200" s="12">
        <v>16</v>
      </c>
      <c r="V200" s="12">
        <v>14</v>
      </c>
      <c r="W200" s="12">
        <v>0</v>
      </c>
      <c r="X200" s="12"/>
      <c r="Y200" s="12"/>
      <c r="Z200" s="12">
        <f t="shared" si="199"/>
        <v>30</v>
      </c>
      <c r="AA200" s="12">
        <v>10</v>
      </c>
      <c r="AB200" s="12">
        <v>0</v>
      </c>
      <c r="AC200" s="12">
        <v>16</v>
      </c>
      <c r="AD200" s="12">
        <v>14</v>
      </c>
      <c r="AE200" s="12">
        <v>0</v>
      </c>
      <c r="AF200" s="12"/>
      <c r="AG200" s="12"/>
      <c r="AH200" s="12"/>
      <c r="AI200" s="12"/>
      <c r="AJ200" s="12"/>
      <c r="AK200" s="12"/>
      <c r="AL200" s="12">
        <v>1.0166E-2</v>
      </c>
      <c r="AM200" s="13"/>
      <c r="AN200" s="13"/>
      <c r="AO200" s="13"/>
      <c r="AP200" s="13"/>
      <c r="AQ200" s="13">
        <v>0.33700000000000002</v>
      </c>
      <c r="AR200" s="13">
        <v>0.42199999999999999</v>
      </c>
      <c r="AS200" s="13"/>
      <c r="AT200" s="13"/>
      <c r="AU200" s="13"/>
      <c r="AV200" s="22">
        <f>(P200*E200*AL200)+(F200*Q200*AM200)+(G200*R200*AN200)+(H200*S200*AO200)+(I200*T200*AP200)</f>
        <v>1.2168701999999998</v>
      </c>
      <c r="AW200" s="22">
        <f>(J200*AQ200*AC200)+(K200*AR200*AD200)+(L200*AS200*AE200)+(M200*AT200*AF200)</f>
        <v>98.500799999999998</v>
      </c>
      <c r="AX200" s="15">
        <f>AW200+AV200</f>
        <v>99.717670200000001</v>
      </c>
    </row>
    <row r="201" spans="1:50" s="11" customFormat="1" x14ac:dyDescent="0.25">
      <c r="A201" s="11" t="s">
        <v>51</v>
      </c>
      <c r="B201" s="11">
        <v>1977</v>
      </c>
      <c r="C201" s="11" t="s">
        <v>60</v>
      </c>
      <c r="D201" s="11" t="s">
        <v>27</v>
      </c>
      <c r="E201" s="12">
        <v>39.9</v>
      </c>
      <c r="F201" s="12"/>
      <c r="G201" s="12"/>
      <c r="H201" s="12"/>
      <c r="I201" s="12"/>
      <c r="J201" s="12">
        <v>14.1</v>
      </c>
      <c r="K201" s="12">
        <v>2.7</v>
      </c>
      <c r="L201" s="12"/>
      <c r="M201" s="12"/>
      <c r="N201" s="12"/>
      <c r="O201" s="12">
        <f t="shared" si="198"/>
        <v>1</v>
      </c>
      <c r="P201" s="12">
        <v>1</v>
      </c>
      <c r="Q201" s="12">
        <v>0</v>
      </c>
      <c r="R201" s="12">
        <v>0</v>
      </c>
      <c r="S201" s="12"/>
      <c r="T201" s="12"/>
      <c r="U201" s="12">
        <v>15</v>
      </c>
      <c r="V201" s="12">
        <v>15</v>
      </c>
      <c r="W201" s="12">
        <v>0</v>
      </c>
      <c r="X201" s="12"/>
      <c r="Y201" s="12"/>
      <c r="Z201" s="12">
        <f t="shared" si="199"/>
        <v>30</v>
      </c>
      <c r="AA201" s="12">
        <v>10</v>
      </c>
      <c r="AB201" s="12">
        <v>0</v>
      </c>
      <c r="AC201" s="12">
        <v>15</v>
      </c>
      <c r="AD201" s="12">
        <v>15</v>
      </c>
      <c r="AE201" s="12">
        <v>0</v>
      </c>
      <c r="AF201" s="12"/>
      <c r="AG201" s="12"/>
      <c r="AH201" s="12"/>
      <c r="AI201" s="12"/>
      <c r="AJ201" s="12"/>
      <c r="AK201" s="12"/>
      <c r="AL201" s="12">
        <v>1.0166E-2</v>
      </c>
      <c r="AM201" s="13"/>
      <c r="AN201" s="13"/>
      <c r="AO201" s="13"/>
      <c r="AP201" s="13"/>
      <c r="AQ201" s="13">
        <v>0.33700000000000002</v>
      </c>
      <c r="AR201" s="13">
        <v>0.496</v>
      </c>
      <c r="AS201" s="13"/>
      <c r="AT201" s="13"/>
      <c r="AU201" s="13"/>
      <c r="AV201" s="22">
        <f>(P201*E201*AL201)+(F201*Q201*AM201)+(G201*R201*AN201)+(H201*S201*AO201)+(I201*T201*AP201)</f>
        <v>0.40562339999999997</v>
      </c>
      <c r="AW201" s="22">
        <f>(J201*AQ201*AC201)+(K201*AR201*AD201)+(L201*AS201*AE201)+(M201*AT201*AF201)</f>
        <v>91.363500000000016</v>
      </c>
      <c r="AX201" s="15">
        <f>AW201+AV201</f>
        <v>91.769123400000012</v>
      </c>
    </row>
    <row r="202" spans="1:50" s="11" customFormat="1" x14ac:dyDescent="0.25">
      <c r="A202" s="11" t="s">
        <v>51</v>
      </c>
      <c r="B202" s="11">
        <v>1977</v>
      </c>
      <c r="C202" s="11" t="s">
        <v>60</v>
      </c>
      <c r="D202" s="11" t="s">
        <v>28</v>
      </c>
      <c r="E202" s="12">
        <v>39.9</v>
      </c>
      <c r="F202" s="12"/>
      <c r="G202" s="12"/>
      <c r="H202" s="12"/>
      <c r="I202" s="12"/>
      <c r="J202" s="12">
        <v>14.5</v>
      </c>
      <c r="K202" s="12">
        <v>2.8</v>
      </c>
      <c r="L202" s="12"/>
      <c r="M202" s="12"/>
      <c r="N202" s="12"/>
      <c r="O202" s="12">
        <f t="shared" si="198"/>
        <v>1</v>
      </c>
      <c r="P202" s="12">
        <v>1</v>
      </c>
      <c r="Q202" s="12">
        <v>0</v>
      </c>
      <c r="R202" s="12">
        <v>0</v>
      </c>
      <c r="S202" s="12"/>
      <c r="T202" s="12"/>
      <c r="U202" s="12">
        <v>15</v>
      </c>
      <c r="V202" s="12">
        <v>15</v>
      </c>
      <c r="W202" s="12">
        <v>0</v>
      </c>
      <c r="X202" s="12"/>
      <c r="Y202" s="12"/>
      <c r="Z202" s="12">
        <f t="shared" si="199"/>
        <v>30</v>
      </c>
      <c r="AA202" s="12">
        <v>10</v>
      </c>
      <c r="AB202" s="12">
        <v>0</v>
      </c>
      <c r="AC202" s="12">
        <v>15</v>
      </c>
      <c r="AD202" s="12">
        <v>15</v>
      </c>
      <c r="AE202" s="12">
        <v>0</v>
      </c>
      <c r="AF202" s="12"/>
      <c r="AG202" s="12"/>
      <c r="AH202" s="12"/>
      <c r="AI202" s="12"/>
      <c r="AJ202" s="12"/>
      <c r="AK202" s="12"/>
      <c r="AL202" s="12">
        <v>1.0166E-2</v>
      </c>
      <c r="AM202" s="13"/>
      <c r="AN202" s="13"/>
      <c r="AO202" s="13"/>
      <c r="AP202" s="13"/>
      <c r="AQ202" s="13">
        <v>0.33700000000000002</v>
      </c>
      <c r="AR202" s="13">
        <v>0.45100000000000001</v>
      </c>
      <c r="AS202" s="13"/>
      <c r="AT202" s="13"/>
      <c r="AU202" s="13"/>
      <c r="AV202" s="22">
        <f>(P202*E202*AL202)+(F202*Q202*AM202)+(G202*R202*AN202)+(H202*S202*AO202)+(I202*T202*AP202)</f>
        <v>0.40562339999999997</v>
      </c>
      <c r="AW202" s="22">
        <f>(J202*AQ202*AC202)+(K202*AR202*AD202)+(L202*AS202*AE202)+(M202*AT202*AF202)</f>
        <v>92.239500000000021</v>
      </c>
      <c r="AX202" s="15">
        <f>AW202+AV202</f>
        <v>92.645123400000017</v>
      </c>
    </row>
    <row r="203" spans="1:50" s="18" customFormat="1" x14ac:dyDescent="0.25">
      <c r="A203" s="18" t="s">
        <v>51</v>
      </c>
      <c r="B203" s="18">
        <v>1977</v>
      </c>
      <c r="C203" s="18" t="s">
        <v>60</v>
      </c>
      <c r="D203" s="18" t="s">
        <v>61</v>
      </c>
      <c r="E203" s="17">
        <f t="shared" ref="E203:AU203" si="200">AVERAGE(E199:E202)</f>
        <v>39.9</v>
      </c>
      <c r="F203" s="17" t="e">
        <f t="shared" si="200"/>
        <v>#DIV/0!</v>
      </c>
      <c r="G203" s="17" t="e">
        <f t="shared" si="200"/>
        <v>#DIV/0!</v>
      </c>
      <c r="H203" s="17" t="e">
        <f t="shared" si="200"/>
        <v>#DIV/0!</v>
      </c>
      <c r="I203" s="17" t="e">
        <f t="shared" si="200"/>
        <v>#DIV/0!</v>
      </c>
      <c r="J203" s="17">
        <f t="shared" si="200"/>
        <v>14.3</v>
      </c>
      <c r="K203" s="17">
        <f t="shared" si="200"/>
        <v>3.5250000000000004</v>
      </c>
      <c r="L203" s="17" t="e">
        <f t="shared" si="200"/>
        <v>#DIV/0!</v>
      </c>
      <c r="M203" s="17" t="e">
        <f t="shared" si="200"/>
        <v>#DIV/0!</v>
      </c>
      <c r="N203" s="17" t="e">
        <f t="shared" si="200"/>
        <v>#DIV/0!</v>
      </c>
      <c r="O203" s="17">
        <f t="shared" si="200"/>
        <v>1.75</v>
      </c>
      <c r="P203" s="17">
        <f t="shared" si="200"/>
        <v>1.75</v>
      </c>
      <c r="Q203" s="17">
        <f t="shared" si="200"/>
        <v>0</v>
      </c>
      <c r="R203" s="17">
        <f t="shared" si="200"/>
        <v>0</v>
      </c>
      <c r="S203" s="17" t="e">
        <f t="shared" si="200"/>
        <v>#DIV/0!</v>
      </c>
      <c r="T203" s="17" t="e">
        <f t="shared" si="200"/>
        <v>#DIV/0!</v>
      </c>
      <c r="U203" s="17">
        <f t="shared" si="200"/>
        <v>15</v>
      </c>
      <c r="V203" s="17">
        <f t="shared" si="200"/>
        <v>15</v>
      </c>
      <c r="W203" s="17">
        <f t="shared" si="200"/>
        <v>0</v>
      </c>
      <c r="X203" s="17" t="e">
        <f t="shared" si="200"/>
        <v>#DIV/0!</v>
      </c>
      <c r="Y203" s="17" t="e">
        <f t="shared" si="200"/>
        <v>#DIV/0!</v>
      </c>
      <c r="Z203" s="17">
        <f t="shared" si="200"/>
        <v>30</v>
      </c>
      <c r="AA203" s="17">
        <f t="shared" si="200"/>
        <v>10</v>
      </c>
      <c r="AB203" s="17">
        <f t="shared" si="200"/>
        <v>0</v>
      </c>
      <c r="AC203" s="17">
        <f t="shared" si="200"/>
        <v>15</v>
      </c>
      <c r="AD203" s="17">
        <f t="shared" si="200"/>
        <v>15</v>
      </c>
      <c r="AE203" s="17">
        <f t="shared" si="200"/>
        <v>0</v>
      </c>
      <c r="AF203" s="17" t="e">
        <f t="shared" si="200"/>
        <v>#DIV/0!</v>
      </c>
      <c r="AG203" s="17" t="e">
        <f t="shared" si="200"/>
        <v>#DIV/0!</v>
      </c>
      <c r="AH203" s="17" t="e">
        <f t="shared" si="200"/>
        <v>#DIV/0!</v>
      </c>
      <c r="AI203" s="17" t="e">
        <f t="shared" si="200"/>
        <v>#DIV/0!</v>
      </c>
      <c r="AJ203" s="17" t="e">
        <f t="shared" si="200"/>
        <v>#DIV/0!</v>
      </c>
      <c r="AK203" s="17" t="e">
        <f t="shared" si="200"/>
        <v>#DIV/0!</v>
      </c>
      <c r="AL203" s="19">
        <f t="shared" si="200"/>
        <v>1.0166E-2</v>
      </c>
      <c r="AM203" s="19" t="e">
        <f t="shared" si="200"/>
        <v>#DIV/0!</v>
      </c>
      <c r="AN203" s="19" t="e">
        <f t="shared" si="200"/>
        <v>#DIV/0!</v>
      </c>
      <c r="AO203" s="19" t="e">
        <f t="shared" si="200"/>
        <v>#DIV/0!</v>
      </c>
      <c r="AP203" s="19" t="e">
        <f t="shared" si="200"/>
        <v>#DIV/0!</v>
      </c>
      <c r="AQ203" s="19">
        <f t="shared" si="200"/>
        <v>0.33700000000000002</v>
      </c>
      <c r="AR203" s="19">
        <f t="shared" si="200"/>
        <v>0.46224999999999999</v>
      </c>
      <c r="AS203" s="19" t="e">
        <f t="shared" si="200"/>
        <v>#DIV/0!</v>
      </c>
      <c r="AT203" s="19" t="e">
        <f t="shared" si="200"/>
        <v>#DIV/0!</v>
      </c>
      <c r="AU203" s="19" t="e">
        <f t="shared" si="200"/>
        <v>#DIV/0!</v>
      </c>
      <c r="AV203" s="22">
        <f t="shared" ref="AV203:AX203" si="201">AVERAGE(AV199:AV202)</f>
        <v>0.70984095000000003</v>
      </c>
      <c r="AW203" s="22">
        <f t="shared" si="201"/>
        <v>97.467250000000007</v>
      </c>
      <c r="AX203" s="15">
        <f t="shared" si="201"/>
        <v>98.177090950000007</v>
      </c>
    </row>
    <row r="204" spans="1:50" s="18" customFormat="1" x14ac:dyDescent="0.25">
      <c r="A204" s="18" t="s">
        <v>51</v>
      </c>
      <c r="B204" s="18">
        <v>1977</v>
      </c>
      <c r="C204" s="18" t="s">
        <v>60</v>
      </c>
      <c r="D204" s="18" t="s">
        <v>62</v>
      </c>
      <c r="E204" s="17">
        <f>STDEV(E199:E202)</f>
        <v>0</v>
      </c>
      <c r="F204" s="17" t="e">
        <f t="shared" ref="F204:AX204" si="202">STDEV(F199:F202)</f>
        <v>#DIV/0!</v>
      </c>
      <c r="G204" s="17" t="e">
        <f t="shared" si="202"/>
        <v>#DIV/0!</v>
      </c>
      <c r="H204" s="17" t="e">
        <f t="shared" si="202"/>
        <v>#DIV/0!</v>
      </c>
      <c r="I204" s="17" t="e">
        <f t="shared" si="202"/>
        <v>#DIV/0!</v>
      </c>
      <c r="J204" s="17">
        <f t="shared" si="202"/>
        <v>0.75277265270908067</v>
      </c>
      <c r="K204" s="17">
        <f t="shared" si="202"/>
        <v>1.5173990905493502</v>
      </c>
      <c r="L204" s="17" t="e">
        <f t="shared" si="202"/>
        <v>#DIV/0!</v>
      </c>
      <c r="M204" s="17" t="e">
        <f t="shared" si="202"/>
        <v>#DIV/0!</v>
      </c>
      <c r="N204" s="17" t="e">
        <f t="shared" si="202"/>
        <v>#DIV/0!</v>
      </c>
      <c r="O204" s="17">
        <f t="shared" si="202"/>
        <v>0.9574271077563381</v>
      </c>
      <c r="P204" s="17">
        <f t="shared" si="202"/>
        <v>0.9574271077563381</v>
      </c>
      <c r="Q204" s="17">
        <f t="shared" si="202"/>
        <v>0</v>
      </c>
      <c r="R204" s="17">
        <f t="shared" si="202"/>
        <v>0</v>
      </c>
      <c r="S204" s="17" t="e">
        <f t="shared" si="202"/>
        <v>#DIV/0!</v>
      </c>
      <c r="T204" s="17" t="e">
        <f t="shared" si="202"/>
        <v>#DIV/0!</v>
      </c>
      <c r="U204" s="17">
        <f t="shared" si="202"/>
        <v>0.81649658092772603</v>
      </c>
      <c r="V204" s="17">
        <f t="shared" si="202"/>
        <v>0.81649658092772603</v>
      </c>
      <c r="W204" s="17">
        <f t="shared" si="202"/>
        <v>0</v>
      </c>
      <c r="X204" s="17" t="e">
        <f t="shared" si="202"/>
        <v>#DIV/0!</v>
      </c>
      <c r="Y204" s="17" t="e">
        <f t="shared" si="202"/>
        <v>#DIV/0!</v>
      </c>
      <c r="Z204" s="17">
        <f t="shared" si="202"/>
        <v>0</v>
      </c>
      <c r="AA204" s="17">
        <f t="shared" si="202"/>
        <v>0</v>
      </c>
      <c r="AB204" s="17">
        <f t="shared" si="202"/>
        <v>0</v>
      </c>
      <c r="AC204" s="17">
        <f t="shared" si="202"/>
        <v>0.81649658092772603</v>
      </c>
      <c r="AD204" s="17">
        <f t="shared" si="202"/>
        <v>0.81649658092772603</v>
      </c>
      <c r="AE204" s="17">
        <f t="shared" si="202"/>
        <v>0</v>
      </c>
      <c r="AF204" s="17" t="e">
        <f t="shared" si="202"/>
        <v>#DIV/0!</v>
      </c>
      <c r="AG204" s="17" t="e">
        <f t="shared" si="202"/>
        <v>#DIV/0!</v>
      </c>
      <c r="AH204" s="17" t="e">
        <f t="shared" si="202"/>
        <v>#DIV/0!</v>
      </c>
      <c r="AI204" s="17" t="e">
        <f t="shared" si="202"/>
        <v>#DIV/0!</v>
      </c>
      <c r="AJ204" s="17" t="e">
        <f t="shared" si="202"/>
        <v>#DIV/0!</v>
      </c>
      <c r="AK204" s="17" t="e">
        <f t="shared" si="202"/>
        <v>#DIV/0!</v>
      </c>
      <c r="AL204" s="17">
        <f t="shared" si="202"/>
        <v>0</v>
      </c>
      <c r="AM204" s="17" t="e">
        <f t="shared" si="202"/>
        <v>#DIV/0!</v>
      </c>
      <c r="AN204" s="17" t="e">
        <f t="shared" si="202"/>
        <v>#DIV/0!</v>
      </c>
      <c r="AO204" s="17" t="e">
        <f t="shared" si="202"/>
        <v>#DIV/0!</v>
      </c>
      <c r="AP204" s="17" t="e">
        <f t="shared" si="202"/>
        <v>#DIV/0!</v>
      </c>
      <c r="AQ204" s="17">
        <f t="shared" si="202"/>
        <v>0</v>
      </c>
      <c r="AR204" s="17">
        <f t="shared" si="202"/>
        <v>3.2663690340600932E-2</v>
      </c>
      <c r="AS204" s="17" t="e">
        <f t="shared" si="202"/>
        <v>#DIV/0!</v>
      </c>
      <c r="AT204" s="17" t="e">
        <f t="shared" si="202"/>
        <v>#DIV/0!</v>
      </c>
      <c r="AU204" s="17" t="e">
        <f t="shared" si="202"/>
        <v>#DIV/0!</v>
      </c>
      <c r="AV204" s="17">
        <f t="shared" si="202"/>
        <v>0.38835483870029214</v>
      </c>
      <c r="AW204" s="17">
        <f t="shared" si="202"/>
        <v>7.5652965117039468</v>
      </c>
      <c r="AX204" s="17">
        <f t="shared" si="202"/>
        <v>7.7928321684431205</v>
      </c>
    </row>
    <row r="205" spans="1:50" s="11" customFormat="1" x14ac:dyDescent="0.25">
      <c r="A205" s="11" t="s">
        <v>52</v>
      </c>
      <c r="B205" s="11">
        <v>1977</v>
      </c>
      <c r="C205" s="11" t="s">
        <v>59</v>
      </c>
      <c r="D205" s="11" t="s">
        <v>19</v>
      </c>
      <c r="E205" s="12">
        <v>42.77</v>
      </c>
      <c r="F205" s="12"/>
      <c r="G205" s="12"/>
      <c r="H205" s="12"/>
      <c r="I205" s="12"/>
      <c r="J205" s="12">
        <v>8.64</v>
      </c>
      <c r="K205" s="12">
        <v>4.01</v>
      </c>
      <c r="L205" s="12">
        <v>1.6</v>
      </c>
      <c r="M205" s="12"/>
      <c r="N205" s="12"/>
      <c r="O205" s="12">
        <f>SUM(P205:T205)</f>
        <v>0.5</v>
      </c>
      <c r="P205" s="12">
        <v>0.5</v>
      </c>
      <c r="Q205" s="12"/>
      <c r="R205" s="12"/>
      <c r="S205" s="12"/>
      <c r="T205" s="12"/>
      <c r="U205" s="12">
        <v>18</v>
      </c>
      <c r="V205" s="12">
        <v>22</v>
      </c>
      <c r="W205" s="12">
        <v>20</v>
      </c>
      <c r="X205" s="12"/>
      <c r="Y205" s="12"/>
      <c r="Z205" s="12">
        <f>SUM(U205:Y205)</f>
        <v>60</v>
      </c>
      <c r="AA205" s="12">
        <v>10</v>
      </c>
      <c r="AB205" s="12">
        <v>0</v>
      </c>
      <c r="AC205" s="12">
        <v>18</v>
      </c>
      <c r="AD205" s="12">
        <v>12</v>
      </c>
      <c r="AE205" s="12">
        <v>0</v>
      </c>
      <c r="AF205" s="12"/>
      <c r="AG205" s="12">
        <v>18</v>
      </c>
      <c r="AH205" s="12">
        <v>22</v>
      </c>
      <c r="AI205" s="12">
        <v>10</v>
      </c>
      <c r="AJ205" s="12"/>
      <c r="AK205" s="12"/>
      <c r="AL205" s="13"/>
      <c r="AM205" s="13"/>
      <c r="AN205" s="13"/>
      <c r="AO205" s="13"/>
      <c r="AP205" s="13"/>
      <c r="AQ205" s="13">
        <v>0.495</v>
      </c>
      <c r="AR205" s="13">
        <v>0.252</v>
      </c>
      <c r="AS205" s="13">
        <v>0.247</v>
      </c>
      <c r="AT205" s="13"/>
      <c r="AU205" s="13"/>
      <c r="AV205" s="23">
        <v>0.86</v>
      </c>
      <c r="AW205" s="22">
        <f>(J205*AQ205*AC205)+(K205*AR205*AD205)+(L205*AS205*AE205)+(M205*AT205*AF205)</f>
        <v>89.108640000000008</v>
      </c>
      <c r="AX205" s="15">
        <f>AW205+AV205</f>
        <v>89.968640000000008</v>
      </c>
    </row>
    <row r="206" spans="1:50" s="11" customFormat="1" x14ac:dyDescent="0.25">
      <c r="A206" s="11" t="s">
        <v>52</v>
      </c>
      <c r="B206" s="11">
        <v>1977</v>
      </c>
      <c r="C206" s="11" t="s">
        <v>59</v>
      </c>
      <c r="D206" s="11" t="s">
        <v>20</v>
      </c>
      <c r="E206" s="12">
        <v>43.68</v>
      </c>
      <c r="F206" s="12"/>
      <c r="G206" s="12"/>
      <c r="H206" s="12"/>
      <c r="I206" s="12"/>
      <c r="J206" s="12">
        <v>6.16</v>
      </c>
      <c r="K206" s="12">
        <v>2.4900000000000002</v>
      </c>
      <c r="L206" s="12">
        <v>0.64</v>
      </c>
      <c r="M206" s="12"/>
      <c r="N206" s="12"/>
      <c r="O206" s="12">
        <f t="shared" ref="O206:O209" si="203">SUM(P206:T206)</f>
        <v>0.5</v>
      </c>
      <c r="P206" s="12">
        <v>0.5</v>
      </c>
      <c r="Q206" s="12"/>
      <c r="R206" s="12"/>
      <c r="S206" s="12"/>
      <c r="T206" s="12"/>
      <c r="U206" s="12">
        <v>17</v>
      </c>
      <c r="V206" s="12">
        <v>19</v>
      </c>
      <c r="W206" s="12">
        <v>24</v>
      </c>
      <c r="X206" s="12"/>
      <c r="Y206" s="12"/>
      <c r="Z206" s="12">
        <f t="shared" ref="Z206:Z209" si="204">SUM(U206:Y206)</f>
        <v>60</v>
      </c>
      <c r="AA206" s="12">
        <v>10</v>
      </c>
      <c r="AB206" s="12">
        <v>0</v>
      </c>
      <c r="AC206" s="12">
        <v>17</v>
      </c>
      <c r="AD206" s="12">
        <v>13</v>
      </c>
      <c r="AE206" s="12">
        <v>0</v>
      </c>
      <c r="AF206" s="12"/>
      <c r="AG206" s="12">
        <v>17</v>
      </c>
      <c r="AH206" s="12">
        <v>19</v>
      </c>
      <c r="AI206" s="12">
        <v>14</v>
      </c>
      <c r="AJ206" s="12"/>
      <c r="AK206" s="12"/>
      <c r="AL206" s="13"/>
      <c r="AM206" s="13"/>
      <c r="AN206" s="13"/>
      <c r="AO206" s="13"/>
      <c r="AP206" s="13"/>
      <c r="AQ206" s="13">
        <v>0.42099999999999999</v>
      </c>
      <c r="AR206" s="13">
        <v>0.41699999999999998</v>
      </c>
      <c r="AS206" s="13">
        <v>0.39200000000000002</v>
      </c>
      <c r="AT206" s="13"/>
      <c r="AU206" s="13"/>
      <c r="AV206" s="23">
        <v>1.1599999999999999</v>
      </c>
      <c r="AW206" s="22">
        <f>(J206*AQ206*AC206)+(K206*AR206*AD206)+(L206*AS206*AE206)+(M206*AT206*AF206)</f>
        <v>57.585409999999996</v>
      </c>
      <c r="AX206" s="15">
        <f>AW206+AV206</f>
        <v>58.745409999999993</v>
      </c>
    </row>
    <row r="207" spans="1:50" s="11" customFormat="1" x14ac:dyDescent="0.25">
      <c r="A207" s="11" t="s">
        <v>52</v>
      </c>
      <c r="B207" s="11">
        <v>1977</v>
      </c>
      <c r="C207" s="11" t="s">
        <v>59</v>
      </c>
      <c r="D207" s="11" t="s">
        <v>21</v>
      </c>
      <c r="E207" s="12">
        <v>38.049999999999997</v>
      </c>
      <c r="F207" s="12"/>
      <c r="G207" s="12"/>
      <c r="H207" s="12"/>
      <c r="I207" s="12"/>
      <c r="J207" s="12">
        <v>6.18</v>
      </c>
      <c r="K207" s="12">
        <v>3.34</v>
      </c>
      <c r="L207" s="12">
        <v>0.76</v>
      </c>
      <c r="M207" s="12"/>
      <c r="N207" s="12"/>
      <c r="O207" s="12">
        <f t="shared" si="203"/>
        <v>0.5</v>
      </c>
      <c r="P207" s="12">
        <v>0.5</v>
      </c>
      <c r="Q207" s="12"/>
      <c r="R207" s="12"/>
      <c r="S207" s="12"/>
      <c r="T207" s="12"/>
      <c r="U207" s="12">
        <v>12</v>
      </c>
      <c r="V207" s="12">
        <v>18</v>
      </c>
      <c r="W207" s="12">
        <v>30</v>
      </c>
      <c r="X207" s="12"/>
      <c r="Y207" s="12"/>
      <c r="Z207" s="12">
        <f t="shared" si="204"/>
        <v>60</v>
      </c>
      <c r="AA207" s="12">
        <v>10</v>
      </c>
      <c r="AB207" s="12">
        <v>0</v>
      </c>
      <c r="AC207" s="12">
        <v>12</v>
      </c>
      <c r="AD207" s="12">
        <v>18</v>
      </c>
      <c r="AE207" s="12">
        <v>0</v>
      </c>
      <c r="AF207" s="12"/>
      <c r="AG207" s="12">
        <v>12</v>
      </c>
      <c r="AH207" s="12">
        <v>18</v>
      </c>
      <c r="AI207" s="12">
        <v>20</v>
      </c>
      <c r="AJ207" s="12"/>
      <c r="AK207" s="12"/>
      <c r="AL207" s="13"/>
      <c r="AM207" s="13"/>
      <c r="AN207" s="13"/>
      <c r="AO207" s="13"/>
      <c r="AP207" s="13"/>
      <c r="AQ207" s="13">
        <v>0.71</v>
      </c>
      <c r="AR207" s="13">
        <v>0.49099999999999999</v>
      </c>
      <c r="AS207" s="13">
        <v>0.498</v>
      </c>
      <c r="AT207" s="13"/>
      <c r="AU207" s="13"/>
      <c r="AV207" s="23">
        <v>1.52</v>
      </c>
      <c r="AW207" s="22">
        <f>(J207*AQ207*AC207)+(K207*AR207*AD207)+(L207*AS207*AE207)+(M207*AT207*AF207)</f>
        <v>82.172519999999992</v>
      </c>
      <c r="AX207" s="15">
        <f>AW207+AV207</f>
        <v>83.692519999999988</v>
      </c>
    </row>
    <row r="208" spans="1:50" s="11" customFormat="1" x14ac:dyDescent="0.25">
      <c r="A208" s="11" t="s">
        <v>52</v>
      </c>
      <c r="B208" s="11">
        <v>1977</v>
      </c>
      <c r="C208" s="11" t="s">
        <v>59</v>
      </c>
      <c r="D208" s="11" t="s">
        <v>22</v>
      </c>
      <c r="E208" s="12">
        <v>40.75</v>
      </c>
      <c r="F208" s="12"/>
      <c r="G208" s="12"/>
      <c r="H208" s="12"/>
      <c r="I208" s="12"/>
      <c r="J208" s="12">
        <v>9.83</v>
      </c>
      <c r="K208" s="12">
        <v>3.02</v>
      </c>
      <c r="L208" s="12">
        <v>1.31</v>
      </c>
      <c r="M208" s="12"/>
      <c r="N208" s="12"/>
      <c r="O208" s="12">
        <f t="shared" si="203"/>
        <v>0.5</v>
      </c>
      <c r="P208" s="12">
        <v>0.5</v>
      </c>
      <c r="Q208" s="12"/>
      <c r="R208" s="12"/>
      <c r="S208" s="12"/>
      <c r="T208" s="12"/>
      <c r="U208" s="12">
        <v>16</v>
      </c>
      <c r="V208" s="12">
        <v>17</v>
      </c>
      <c r="W208" s="12">
        <v>37</v>
      </c>
      <c r="X208" s="12"/>
      <c r="Y208" s="12"/>
      <c r="Z208" s="12">
        <f t="shared" si="204"/>
        <v>70</v>
      </c>
      <c r="AA208" s="12">
        <v>10</v>
      </c>
      <c r="AB208" s="12">
        <v>0</v>
      </c>
      <c r="AC208" s="12">
        <v>16</v>
      </c>
      <c r="AD208" s="12">
        <v>14</v>
      </c>
      <c r="AE208" s="12">
        <v>0</v>
      </c>
      <c r="AF208" s="12"/>
      <c r="AG208" s="12">
        <v>16</v>
      </c>
      <c r="AH208" s="12">
        <v>17</v>
      </c>
      <c r="AI208" s="12">
        <v>17</v>
      </c>
      <c r="AJ208" s="12"/>
      <c r="AK208" s="12"/>
      <c r="AL208" s="13"/>
      <c r="AM208" s="13"/>
      <c r="AN208" s="13"/>
      <c r="AO208" s="13"/>
      <c r="AP208" s="13"/>
      <c r="AQ208" s="13">
        <v>0.57699999999999996</v>
      </c>
      <c r="AR208" s="13">
        <v>0.33200000000000002</v>
      </c>
      <c r="AS208" s="13">
        <v>0.29199999999999998</v>
      </c>
      <c r="AT208" s="13"/>
      <c r="AU208" s="13"/>
      <c r="AV208" s="23">
        <v>1.22</v>
      </c>
      <c r="AW208" s="22">
        <f>(J208*AQ208*AC208)+(K208*AR208*AD208)+(L208*AS208*AE208)+(M208*AT208*AF208)</f>
        <v>104.78752</v>
      </c>
      <c r="AX208" s="15">
        <f>AW208+AV208</f>
        <v>106.00752</v>
      </c>
    </row>
    <row r="209" spans="1:50" s="11" customFormat="1" x14ac:dyDescent="0.25">
      <c r="A209" s="11" t="s">
        <v>52</v>
      </c>
      <c r="B209" s="11">
        <v>1977</v>
      </c>
      <c r="C209" s="11" t="s">
        <v>59</v>
      </c>
      <c r="D209" s="11" t="s">
        <v>23</v>
      </c>
      <c r="E209" s="12">
        <v>40.549999999999997</v>
      </c>
      <c r="F209" s="12"/>
      <c r="G209" s="12"/>
      <c r="H209" s="12"/>
      <c r="I209" s="12"/>
      <c r="J209" s="12">
        <v>9.2200000000000006</v>
      </c>
      <c r="K209" s="12">
        <v>1.1000000000000001</v>
      </c>
      <c r="L209" s="12">
        <v>1.02</v>
      </c>
      <c r="M209" s="12"/>
      <c r="N209" s="12"/>
      <c r="O209" s="12">
        <f t="shared" si="203"/>
        <v>0.5</v>
      </c>
      <c r="P209" s="12">
        <v>0.5</v>
      </c>
      <c r="Q209" s="12"/>
      <c r="R209" s="12"/>
      <c r="S209" s="12"/>
      <c r="T209" s="12"/>
      <c r="U209" s="12">
        <v>8</v>
      </c>
      <c r="V209" s="12">
        <v>20</v>
      </c>
      <c r="W209" s="12">
        <v>47</v>
      </c>
      <c r="X209" s="12"/>
      <c r="Y209" s="12"/>
      <c r="Z209" s="12">
        <f t="shared" si="204"/>
        <v>75</v>
      </c>
      <c r="AA209" s="12">
        <v>8</v>
      </c>
      <c r="AB209" s="12">
        <v>2</v>
      </c>
      <c r="AC209" s="12">
        <v>8</v>
      </c>
      <c r="AD209" s="12">
        <v>20</v>
      </c>
      <c r="AE209" s="12">
        <v>2</v>
      </c>
      <c r="AF209" s="12"/>
      <c r="AG209" s="12">
        <v>8</v>
      </c>
      <c r="AH209" s="12">
        <v>20</v>
      </c>
      <c r="AI209" s="12">
        <v>22</v>
      </c>
      <c r="AJ209" s="12"/>
      <c r="AK209" s="12"/>
      <c r="AL209" s="13"/>
      <c r="AM209" s="13"/>
      <c r="AN209" s="13"/>
      <c r="AO209" s="13"/>
      <c r="AP209" s="13"/>
      <c r="AQ209" s="13">
        <v>0.38500000000000001</v>
      </c>
      <c r="AR209" s="13">
        <v>0.64100000000000001</v>
      </c>
      <c r="AS209" s="13">
        <v>0.32900000000000001</v>
      </c>
      <c r="AT209" s="13"/>
      <c r="AU209" s="13"/>
      <c r="AV209" s="23">
        <v>1.52</v>
      </c>
      <c r="AW209" s="22">
        <f>(J209*AQ209*AC209)+(K209*AR209*AD209)+(L209*AS209*AE209)+(M209*AT209*AF209)</f>
        <v>43.170760000000001</v>
      </c>
      <c r="AX209" s="15">
        <f>AW209+AV209</f>
        <v>44.690760000000004</v>
      </c>
    </row>
    <row r="210" spans="1:50" s="14" customFormat="1" x14ac:dyDescent="0.25">
      <c r="A210" s="14" t="s">
        <v>52</v>
      </c>
      <c r="B210" s="14">
        <v>1977</v>
      </c>
      <c r="C210" s="14" t="s">
        <v>59</v>
      </c>
      <c r="D210" s="14" t="s">
        <v>61</v>
      </c>
      <c r="E210" s="15">
        <f t="shared" ref="E210:AU210" si="205">AVERAGE(E205:E209)</f>
        <v>41.160000000000004</v>
      </c>
      <c r="F210" s="15" t="e">
        <f t="shared" si="205"/>
        <v>#DIV/0!</v>
      </c>
      <c r="G210" s="15" t="e">
        <f t="shared" si="205"/>
        <v>#DIV/0!</v>
      </c>
      <c r="H210" s="15" t="e">
        <f t="shared" si="205"/>
        <v>#DIV/0!</v>
      </c>
      <c r="I210" s="15" t="e">
        <f t="shared" si="205"/>
        <v>#DIV/0!</v>
      </c>
      <c r="J210" s="15">
        <f t="shared" si="205"/>
        <v>8.0060000000000002</v>
      </c>
      <c r="K210" s="15">
        <f t="shared" si="205"/>
        <v>2.7919999999999998</v>
      </c>
      <c r="L210" s="15">
        <f t="shared" si="205"/>
        <v>1.0660000000000001</v>
      </c>
      <c r="M210" s="15" t="e">
        <f t="shared" si="205"/>
        <v>#DIV/0!</v>
      </c>
      <c r="N210" s="15" t="e">
        <f t="shared" si="205"/>
        <v>#DIV/0!</v>
      </c>
      <c r="O210" s="15">
        <f t="shared" si="205"/>
        <v>0.5</v>
      </c>
      <c r="P210" s="15">
        <f t="shared" si="205"/>
        <v>0.5</v>
      </c>
      <c r="Q210" s="15" t="e">
        <f t="shared" si="205"/>
        <v>#DIV/0!</v>
      </c>
      <c r="R210" s="15" t="e">
        <f t="shared" si="205"/>
        <v>#DIV/0!</v>
      </c>
      <c r="S210" s="15" t="e">
        <f t="shared" si="205"/>
        <v>#DIV/0!</v>
      </c>
      <c r="T210" s="15" t="e">
        <f t="shared" si="205"/>
        <v>#DIV/0!</v>
      </c>
      <c r="U210" s="15">
        <f t="shared" si="205"/>
        <v>14.2</v>
      </c>
      <c r="V210" s="15">
        <f t="shared" si="205"/>
        <v>19.2</v>
      </c>
      <c r="W210" s="15">
        <f t="shared" si="205"/>
        <v>31.6</v>
      </c>
      <c r="X210" s="15" t="e">
        <f t="shared" si="205"/>
        <v>#DIV/0!</v>
      </c>
      <c r="Y210" s="15" t="e">
        <f t="shared" si="205"/>
        <v>#DIV/0!</v>
      </c>
      <c r="Z210" s="15">
        <f t="shared" si="205"/>
        <v>65</v>
      </c>
      <c r="AA210" s="15">
        <f t="shared" si="205"/>
        <v>9.6</v>
      </c>
      <c r="AB210" s="15">
        <f t="shared" si="205"/>
        <v>0.4</v>
      </c>
      <c r="AC210" s="15">
        <f t="shared" si="205"/>
        <v>14.2</v>
      </c>
      <c r="AD210" s="15">
        <f t="shared" si="205"/>
        <v>15.4</v>
      </c>
      <c r="AE210" s="15">
        <f t="shared" si="205"/>
        <v>0.4</v>
      </c>
      <c r="AF210" s="15" t="e">
        <f t="shared" si="205"/>
        <v>#DIV/0!</v>
      </c>
      <c r="AG210" s="15">
        <f t="shared" si="205"/>
        <v>14.2</v>
      </c>
      <c r="AH210" s="15">
        <f t="shared" si="205"/>
        <v>19.2</v>
      </c>
      <c r="AI210" s="15">
        <f t="shared" si="205"/>
        <v>16.600000000000001</v>
      </c>
      <c r="AJ210" s="15" t="e">
        <f t="shared" si="205"/>
        <v>#DIV/0!</v>
      </c>
      <c r="AK210" s="15" t="e">
        <f t="shared" si="205"/>
        <v>#DIV/0!</v>
      </c>
      <c r="AL210" s="16" t="e">
        <f t="shared" si="205"/>
        <v>#DIV/0!</v>
      </c>
      <c r="AM210" s="16" t="e">
        <f t="shared" si="205"/>
        <v>#DIV/0!</v>
      </c>
      <c r="AN210" s="16" t="e">
        <f t="shared" si="205"/>
        <v>#DIV/0!</v>
      </c>
      <c r="AO210" s="16" t="e">
        <f t="shared" si="205"/>
        <v>#DIV/0!</v>
      </c>
      <c r="AP210" s="16" t="e">
        <f t="shared" si="205"/>
        <v>#DIV/0!</v>
      </c>
      <c r="AQ210" s="16">
        <f t="shared" si="205"/>
        <v>0.51760000000000006</v>
      </c>
      <c r="AR210" s="16">
        <f t="shared" si="205"/>
        <v>0.42659999999999998</v>
      </c>
      <c r="AS210" s="16">
        <f t="shared" si="205"/>
        <v>0.35160000000000002</v>
      </c>
      <c r="AT210" s="16" t="e">
        <f t="shared" si="205"/>
        <v>#DIV/0!</v>
      </c>
      <c r="AU210" s="16" t="e">
        <f t="shared" si="205"/>
        <v>#DIV/0!</v>
      </c>
      <c r="AV210" s="22">
        <f t="shared" ref="AV210:AX210" si="206">AVERAGE(AV205:AV209)</f>
        <v>1.2559999999999998</v>
      </c>
      <c r="AW210" s="22">
        <f t="shared" si="206"/>
        <v>75.36497</v>
      </c>
      <c r="AX210" s="15">
        <f t="shared" si="206"/>
        <v>76.62097</v>
      </c>
    </row>
    <row r="211" spans="1:50" s="14" customFormat="1" x14ac:dyDescent="0.25">
      <c r="A211" s="14" t="s">
        <v>52</v>
      </c>
      <c r="B211" s="14">
        <v>1977</v>
      </c>
      <c r="C211" s="14" t="s">
        <v>59</v>
      </c>
      <c r="D211" s="14" t="s">
        <v>62</v>
      </c>
      <c r="E211" s="15">
        <f>STDEV(E205:E209)</f>
        <v>2.1883098500897917</v>
      </c>
      <c r="F211" s="15" t="e">
        <f t="shared" ref="F211:AX211" si="207">STDEV(F205:F209)</f>
        <v>#DIV/0!</v>
      </c>
      <c r="G211" s="15" t="e">
        <f t="shared" si="207"/>
        <v>#DIV/0!</v>
      </c>
      <c r="H211" s="15" t="e">
        <f t="shared" si="207"/>
        <v>#DIV/0!</v>
      </c>
      <c r="I211" s="15" t="e">
        <f t="shared" si="207"/>
        <v>#DIV/0!</v>
      </c>
      <c r="J211" s="15">
        <f t="shared" si="207"/>
        <v>1.7280567120323309</v>
      </c>
      <c r="K211" s="15">
        <f t="shared" si="207"/>
        <v>1.0942897239762432</v>
      </c>
      <c r="L211" s="15">
        <f t="shared" si="207"/>
        <v>0.39430952309068101</v>
      </c>
      <c r="M211" s="15" t="e">
        <f t="shared" si="207"/>
        <v>#DIV/0!</v>
      </c>
      <c r="N211" s="15" t="e">
        <f t="shared" si="207"/>
        <v>#DIV/0!</v>
      </c>
      <c r="O211" s="15">
        <f t="shared" si="207"/>
        <v>0</v>
      </c>
      <c r="P211" s="15">
        <f t="shared" si="207"/>
        <v>0</v>
      </c>
      <c r="Q211" s="15" t="e">
        <f t="shared" si="207"/>
        <v>#DIV/0!</v>
      </c>
      <c r="R211" s="15" t="e">
        <f t="shared" si="207"/>
        <v>#DIV/0!</v>
      </c>
      <c r="S211" s="15" t="e">
        <f t="shared" si="207"/>
        <v>#DIV/0!</v>
      </c>
      <c r="T211" s="15" t="e">
        <f t="shared" si="207"/>
        <v>#DIV/0!</v>
      </c>
      <c r="U211" s="15">
        <f t="shared" si="207"/>
        <v>4.147288270665543</v>
      </c>
      <c r="V211" s="15">
        <f t="shared" si="207"/>
        <v>1.9235384061671346</v>
      </c>
      <c r="W211" s="15">
        <f t="shared" si="207"/>
        <v>10.737783756436892</v>
      </c>
      <c r="X211" s="15" t="e">
        <f t="shared" si="207"/>
        <v>#DIV/0!</v>
      </c>
      <c r="Y211" s="15" t="e">
        <f t="shared" si="207"/>
        <v>#DIV/0!</v>
      </c>
      <c r="Z211" s="15">
        <f t="shared" si="207"/>
        <v>7.0710678118654755</v>
      </c>
      <c r="AA211" s="15">
        <f t="shared" si="207"/>
        <v>0.89442719099991586</v>
      </c>
      <c r="AB211" s="15">
        <f t="shared" si="207"/>
        <v>0.89442719099991586</v>
      </c>
      <c r="AC211" s="15">
        <f t="shared" si="207"/>
        <v>4.147288270665543</v>
      </c>
      <c r="AD211" s="15">
        <f t="shared" si="207"/>
        <v>3.4351128074635353</v>
      </c>
      <c r="AE211" s="15">
        <f t="shared" si="207"/>
        <v>0.89442719099991586</v>
      </c>
      <c r="AF211" s="15" t="e">
        <f t="shared" si="207"/>
        <v>#DIV/0!</v>
      </c>
      <c r="AG211" s="15">
        <f t="shared" si="207"/>
        <v>4.147288270665543</v>
      </c>
      <c r="AH211" s="15">
        <f t="shared" si="207"/>
        <v>1.9235384061671346</v>
      </c>
      <c r="AI211" s="15">
        <f t="shared" si="207"/>
        <v>4.7749345545253297</v>
      </c>
      <c r="AJ211" s="15" t="e">
        <f t="shared" si="207"/>
        <v>#DIV/0!</v>
      </c>
      <c r="AK211" s="15" t="e">
        <f t="shared" si="207"/>
        <v>#DIV/0!</v>
      </c>
      <c r="AL211" s="15" t="e">
        <f t="shared" si="207"/>
        <v>#DIV/0!</v>
      </c>
      <c r="AM211" s="15" t="e">
        <f t="shared" si="207"/>
        <v>#DIV/0!</v>
      </c>
      <c r="AN211" s="15" t="e">
        <f t="shared" si="207"/>
        <v>#DIV/0!</v>
      </c>
      <c r="AO211" s="15" t="e">
        <f t="shared" si="207"/>
        <v>#DIV/0!</v>
      </c>
      <c r="AP211" s="15" t="e">
        <f t="shared" si="207"/>
        <v>#DIV/0!</v>
      </c>
      <c r="AQ211" s="15">
        <f t="shared" si="207"/>
        <v>0.13035643444034525</v>
      </c>
      <c r="AR211" s="15">
        <f t="shared" si="207"/>
        <v>0.14970070140116243</v>
      </c>
      <c r="AS211" s="15">
        <f t="shared" si="207"/>
        <v>9.7556650208993984E-2</v>
      </c>
      <c r="AT211" s="15" t="e">
        <f t="shared" si="207"/>
        <v>#DIV/0!</v>
      </c>
      <c r="AU211" s="15" t="e">
        <f t="shared" si="207"/>
        <v>#DIV/0!</v>
      </c>
      <c r="AV211" s="15">
        <f t="shared" si="207"/>
        <v>0.27691153822114439</v>
      </c>
      <c r="AW211" s="15">
        <f t="shared" si="207"/>
        <v>24.766396396587453</v>
      </c>
      <c r="AX211" s="15">
        <f t="shared" si="207"/>
        <v>24.651624645708445</v>
      </c>
    </row>
    <row r="212" spans="1:50" s="11" customFormat="1" x14ac:dyDescent="0.25">
      <c r="A212" s="11" t="s">
        <v>52</v>
      </c>
      <c r="B212" s="11">
        <v>1977</v>
      </c>
      <c r="C212" s="11" t="s">
        <v>60</v>
      </c>
      <c r="D212" s="11" t="s">
        <v>25</v>
      </c>
      <c r="E212" s="12">
        <v>36.695</v>
      </c>
      <c r="F212" s="12"/>
      <c r="G212" s="12"/>
      <c r="H212" s="12"/>
      <c r="I212" s="12"/>
      <c r="J212" s="12">
        <v>7.75</v>
      </c>
      <c r="K212" s="12">
        <v>4.22</v>
      </c>
      <c r="L212" s="12">
        <v>1.42</v>
      </c>
      <c r="M212" s="12"/>
      <c r="N212" s="12"/>
      <c r="O212" s="12">
        <f t="shared" ref="O212:O216" si="208">SUM(P212:T212)</f>
        <v>1.5</v>
      </c>
      <c r="P212" s="12">
        <v>1.5</v>
      </c>
      <c r="Q212" s="12">
        <v>0</v>
      </c>
      <c r="R212" s="12">
        <v>0</v>
      </c>
      <c r="S212" s="12"/>
      <c r="T212" s="12"/>
      <c r="U212" s="12">
        <v>13</v>
      </c>
      <c r="V212" s="12">
        <v>15</v>
      </c>
      <c r="W212" s="12">
        <v>32</v>
      </c>
      <c r="X212" s="12"/>
      <c r="Y212" s="12"/>
      <c r="Z212" s="12">
        <f t="shared" ref="Z212:Z216" si="209">SUM(U212:Y212)</f>
        <v>60</v>
      </c>
      <c r="AA212" s="12">
        <v>10</v>
      </c>
      <c r="AB212" s="12">
        <v>0</v>
      </c>
      <c r="AC212" s="12">
        <v>13</v>
      </c>
      <c r="AD212" s="12">
        <v>15</v>
      </c>
      <c r="AE212" s="12">
        <v>2</v>
      </c>
      <c r="AF212" s="12"/>
      <c r="AG212" s="12">
        <v>13</v>
      </c>
      <c r="AH212" s="12">
        <v>15</v>
      </c>
      <c r="AI212" s="12">
        <v>22</v>
      </c>
      <c r="AJ212" s="12"/>
      <c r="AK212" s="12"/>
      <c r="AL212" s="13">
        <v>0.11790888858609257</v>
      </c>
      <c r="AM212" s="13"/>
      <c r="AN212" s="13"/>
      <c r="AO212" s="13"/>
      <c r="AP212" s="13"/>
      <c r="AQ212" s="13">
        <v>0.59299999999999997</v>
      </c>
      <c r="AR212" s="13">
        <v>0.17299999999999999</v>
      </c>
      <c r="AS212" s="13">
        <v>0.251</v>
      </c>
      <c r="AT212" s="13"/>
      <c r="AU212" s="13"/>
      <c r="AV212" s="23">
        <f>E212*P212*AL212</f>
        <v>6.49</v>
      </c>
      <c r="AW212" s="22">
        <f>(J212*AQ212*AC212)+(K212*AR212*AD212)+(L212*AS212*AE212)+(M212*AT212*AF212)</f>
        <v>71.40849</v>
      </c>
      <c r="AX212" s="15">
        <f>AW212+AV212</f>
        <v>77.898489999999995</v>
      </c>
    </row>
    <row r="213" spans="1:50" s="11" customFormat="1" x14ac:dyDescent="0.25">
      <c r="A213" s="11" t="s">
        <v>52</v>
      </c>
      <c r="B213" s="11">
        <v>1977</v>
      </c>
      <c r="C213" s="11" t="s">
        <v>60</v>
      </c>
      <c r="D213" s="11" t="s">
        <v>26</v>
      </c>
      <c r="E213" s="12">
        <v>42.604999999999997</v>
      </c>
      <c r="F213" s="12"/>
      <c r="G213" s="12"/>
      <c r="H213" s="12"/>
      <c r="I213" s="12"/>
      <c r="J213" s="12">
        <v>14.13</v>
      </c>
      <c r="K213" s="12">
        <v>3.51</v>
      </c>
      <c r="L213" s="12">
        <v>0.5</v>
      </c>
      <c r="M213" s="12"/>
      <c r="N213" s="12"/>
      <c r="O213" s="12">
        <f t="shared" si="208"/>
        <v>1.5</v>
      </c>
      <c r="P213" s="12">
        <v>1.5</v>
      </c>
      <c r="Q213" s="12">
        <v>0</v>
      </c>
      <c r="R213" s="12">
        <v>0</v>
      </c>
      <c r="S213" s="12"/>
      <c r="T213" s="12"/>
      <c r="U213" s="12">
        <v>12</v>
      </c>
      <c r="V213" s="12">
        <v>20</v>
      </c>
      <c r="W213" s="12">
        <v>28</v>
      </c>
      <c r="X213" s="12"/>
      <c r="Y213" s="12"/>
      <c r="Z213" s="12">
        <f t="shared" si="209"/>
        <v>60</v>
      </c>
      <c r="AA213" s="12">
        <v>10</v>
      </c>
      <c r="AB213" s="12">
        <v>0</v>
      </c>
      <c r="AC213" s="12">
        <v>12</v>
      </c>
      <c r="AD213" s="12">
        <v>18</v>
      </c>
      <c r="AE213" s="12">
        <v>0</v>
      </c>
      <c r="AF213" s="12"/>
      <c r="AG213" s="12">
        <v>12</v>
      </c>
      <c r="AH213" s="12">
        <v>20</v>
      </c>
      <c r="AI213" s="12">
        <v>18</v>
      </c>
      <c r="AJ213" s="12"/>
      <c r="AK213" s="12"/>
      <c r="AL213" s="13">
        <v>0.1126628330008215</v>
      </c>
      <c r="AM213" s="13"/>
      <c r="AN213" s="13"/>
      <c r="AO213" s="13"/>
      <c r="AP213" s="13"/>
      <c r="AQ213" s="13">
        <v>0.23599999999999999</v>
      </c>
      <c r="AR213" s="13">
        <v>0.27100000000000002</v>
      </c>
      <c r="AS213" s="13">
        <v>0.37</v>
      </c>
      <c r="AT213" s="13"/>
      <c r="AU213" s="13"/>
      <c r="AV213" s="23">
        <f>E213*P213*AL213</f>
        <v>7.2</v>
      </c>
      <c r="AW213" s="22">
        <f>(J213*AQ213*AC213)+(K213*AR213*AD213)+(L213*AS213*AE213)+(M213*AT213*AF213)</f>
        <v>57.13794</v>
      </c>
      <c r="AX213" s="15">
        <f>AW213+AV213</f>
        <v>64.337940000000003</v>
      </c>
    </row>
    <row r="214" spans="1:50" s="11" customFormat="1" x14ac:dyDescent="0.25">
      <c r="A214" s="11" t="s">
        <v>52</v>
      </c>
      <c r="B214" s="11">
        <v>1977</v>
      </c>
      <c r="C214" s="11" t="s">
        <v>60</v>
      </c>
      <c r="D214" s="11" t="s">
        <v>27</v>
      </c>
      <c r="E214" s="12">
        <v>37.446599999999997</v>
      </c>
      <c r="F214" s="12"/>
      <c r="G214" s="12"/>
      <c r="H214" s="12"/>
      <c r="I214" s="12"/>
      <c r="J214" s="12">
        <v>5.73</v>
      </c>
      <c r="K214" s="12">
        <v>3.9</v>
      </c>
      <c r="L214" s="12">
        <v>2.72</v>
      </c>
      <c r="M214" s="12"/>
      <c r="N214" s="12"/>
      <c r="O214" s="12">
        <f t="shared" si="208"/>
        <v>2.5</v>
      </c>
      <c r="P214" s="12">
        <v>2.5</v>
      </c>
      <c r="Q214" s="12">
        <v>0</v>
      </c>
      <c r="R214" s="12">
        <v>0</v>
      </c>
      <c r="S214" s="12"/>
      <c r="T214" s="12"/>
      <c r="U214" s="12">
        <v>12</v>
      </c>
      <c r="V214" s="12">
        <v>17</v>
      </c>
      <c r="W214" s="12">
        <v>36</v>
      </c>
      <c r="X214" s="12"/>
      <c r="Y214" s="12"/>
      <c r="Z214" s="12">
        <f t="shared" si="209"/>
        <v>65</v>
      </c>
      <c r="AA214" s="12">
        <v>10</v>
      </c>
      <c r="AB214" s="12">
        <v>0</v>
      </c>
      <c r="AC214" s="12">
        <v>12</v>
      </c>
      <c r="AD214" s="12">
        <v>17</v>
      </c>
      <c r="AE214" s="12">
        <v>1</v>
      </c>
      <c r="AF214" s="12"/>
      <c r="AG214" s="12">
        <v>12</v>
      </c>
      <c r="AH214" s="12">
        <v>17</v>
      </c>
      <c r="AI214" s="12">
        <v>21</v>
      </c>
      <c r="AJ214" s="12"/>
      <c r="AK214" s="12"/>
      <c r="AL214" s="13">
        <v>0.10008919367846481</v>
      </c>
      <c r="AM214" s="13"/>
      <c r="AN214" s="13"/>
      <c r="AO214" s="13"/>
      <c r="AP214" s="13"/>
      <c r="AQ214" s="13">
        <v>0.46700000000000003</v>
      </c>
      <c r="AR214" s="13">
        <v>0.72299999999999998</v>
      </c>
      <c r="AS214" s="13">
        <v>0.54</v>
      </c>
      <c r="AT214" s="13"/>
      <c r="AU214" s="13"/>
      <c r="AV214" s="23">
        <f>E214*P214*AL214</f>
        <v>9.3699999999999992</v>
      </c>
      <c r="AW214" s="22">
        <f>(J214*AQ214*AC214)+(K214*AR214*AD214)+(L214*AS214*AE214)+(M214*AT214*AF214)</f>
        <v>81.514619999999994</v>
      </c>
      <c r="AX214" s="15">
        <f>AW214+AV214</f>
        <v>90.884619999999998</v>
      </c>
    </row>
    <row r="215" spans="1:50" s="11" customFormat="1" x14ac:dyDescent="0.25">
      <c r="A215" s="11" t="s">
        <v>52</v>
      </c>
      <c r="B215" s="11">
        <v>1977</v>
      </c>
      <c r="C215" s="11" t="s">
        <v>60</v>
      </c>
      <c r="D215" s="11" t="s">
        <v>28</v>
      </c>
      <c r="E215" s="12">
        <v>42.3</v>
      </c>
      <c r="F215" s="12"/>
      <c r="G215" s="12"/>
      <c r="H215" s="12"/>
      <c r="I215" s="12"/>
      <c r="J215" s="12">
        <v>12.01</v>
      </c>
      <c r="K215" s="12">
        <v>6.54</v>
      </c>
      <c r="L215" s="12">
        <v>3.5</v>
      </c>
      <c r="M215" s="12"/>
      <c r="N215" s="12"/>
      <c r="O215" s="12">
        <f t="shared" si="208"/>
        <v>2.5</v>
      </c>
      <c r="P215" s="12">
        <v>2.5</v>
      </c>
      <c r="Q215" s="12">
        <v>0</v>
      </c>
      <c r="R215" s="12">
        <v>0</v>
      </c>
      <c r="S215" s="12"/>
      <c r="T215" s="12"/>
      <c r="U215" s="12">
        <v>14</v>
      </c>
      <c r="V215" s="12">
        <v>16</v>
      </c>
      <c r="W215" s="12">
        <v>30</v>
      </c>
      <c r="X215" s="12"/>
      <c r="Y215" s="12"/>
      <c r="Z215" s="12">
        <f t="shared" si="209"/>
        <v>60</v>
      </c>
      <c r="AA215" s="12">
        <v>10</v>
      </c>
      <c r="AB215" s="12">
        <v>0</v>
      </c>
      <c r="AC215" s="12">
        <v>14</v>
      </c>
      <c r="AD215" s="12">
        <v>16</v>
      </c>
      <c r="AE215" s="12">
        <v>0</v>
      </c>
      <c r="AF215" s="12"/>
      <c r="AG215" s="12">
        <v>14</v>
      </c>
      <c r="AH215" s="12">
        <v>16</v>
      </c>
      <c r="AI215" s="12">
        <v>20</v>
      </c>
      <c r="AJ215" s="12"/>
      <c r="AK215" s="12"/>
      <c r="AL215" s="13">
        <v>0.14061465721040189</v>
      </c>
      <c r="AM215" s="13"/>
      <c r="AN215" s="13"/>
      <c r="AO215" s="13"/>
      <c r="AP215" s="13"/>
      <c r="AQ215" s="13">
        <v>0.54700000000000004</v>
      </c>
      <c r="AR215" s="13">
        <v>0.3</v>
      </c>
      <c r="AS215" s="13">
        <v>0.29299999999999998</v>
      </c>
      <c r="AT215" s="13"/>
      <c r="AU215" s="13"/>
      <c r="AV215" s="23">
        <f>E215*P215*AL215</f>
        <v>14.870000000000001</v>
      </c>
      <c r="AW215" s="22">
        <f>(J215*AQ215*AC215)+(K215*AR215*AD215)+(L215*AS215*AE215)+(M215*AT215*AF215)</f>
        <v>123.36458</v>
      </c>
      <c r="AX215" s="15">
        <f>AW215+AV215</f>
        <v>138.23457999999999</v>
      </c>
    </row>
    <row r="216" spans="1:50" s="11" customFormat="1" x14ac:dyDescent="0.25">
      <c r="A216" s="11" t="s">
        <v>52</v>
      </c>
      <c r="B216" s="11">
        <v>1977</v>
      </c>
      <c r="C216" s="11" t="s">
        <v>60</v>
      </c>
      <c r="D216" s="11" t="s">
        <v>29</v>
      </c>
      <c r="E216" s="12">
        <v>40.909999999999997</v>
      </c>
      <c r="F216" s="12"/>
      <c r="G216" s="12"/>
      <c r="H216" s="12"/>
      <c r="I216" s="12"/>
      <c r="J216" s="12">
        <v>7.77</v>
      </c>
      <c r="K216" s="12">
        <v>4.9400000000000004</v>
      </c>
      <c r="L216" s="12">
        <v>2.36</v>
      </c>
      <c r="M216" s="12"/>
      <c r="N216" s="12"/>
      <c r="O216" s="12">
        <f t="shared" si="208"/>
        <v>4</v>
      </c>
      <c r="P216" s="12">
        <v>4</v>
      </c>
      <c r="Q216" s="12">
        <v>0</v>
      </c>
      <c r="R216" s="12">
        <v>0</v>
      </c>
      <c r="S216" s="12"/>
      <c r="T216" s="12"/>
      <c r="U216" s="12">
        <v>8</v>
      </c>
      <c r="V216" s="12">
        <v>27</v>
      </c>
      <c r="W216" s="12">
        <v>33</v>
      </c>
      <c r="X216" s="12"/>
      <c r="Y216" s="12"/>
      <c r="Z216" s="12">
        <f t="shared" si="209"/>
        <v>68</v>
      </c>
      <c r="AA216" s="12">
        <v>8</v>
      </c>
      <c r="AB216" s="12">
        <v>2</v>
      </c>
      <c r="AC216" s="12">
        <v>8</v>
      </c>
      <c r="AD216" s="12">
        <v>22</v>
      </c>
      <c r="AE216" s="12">
        <v>0</v>
      </c>
      <c r="AF216" s="12"/>
      <c r="AG216" s="12">
        <v>8</v>
      </c>
      <c r="AH216" s="12">
        <v>27</v>
      </c>
      <c r="AI216" s="12">
        <v>15</v>
      </c>
      <c r="AJ216" s="12"/>
      <c r="AK216" s="12"/>
      <c r="AL216" s="13">
        <v>0.11024199462234173</v>
      </c>
      <c r="AM216" s="13"/>
      <c r="AN216" s="13"/>
      <c r="AO216" s="13"/>
      <c r="AP216" s="13"/>
      <c r="AQ216" s="13">
        <v>0.317</v>
      </c>
      <c r="AR216" s="13">
        <v>0.36499999999999999</v>
      </c>
      <c r="AS216" s="13">
        <v>0.33900000000000002</v>
      </c>
      <c r="AT216" s="13"/>
      <c r="AU216" s="13"/>
      <c r="AV216" s="23">
        <f>E216*P216*AL216</f>
        <v>18.04</v>
      </c>
      <c r="AW216" s="22">
        <f>(J216*AQ216*AC216)+(K216*AR216*AD216)+(L216*AS216*AE216)+(M216*AT216*AF216)</f>
        <v>59.372920000000008</v>
      </c>
      <c r="AX216" s="15">
        <f>AW216+AV216</f>
        <v>77.412920000000014</v>
      </c>
    </row>
    <row r="217" spans="1:50" s="18" customFormat="1" x14ac:dyDescent="0.25">
      <c r="A217" s="18" t="s">
        <v>52</v>
      </c>
      <c r="B217" s="18">
        <v>1977</v>
      </c>
      <c r="C217" s="18" t="s">
        <v>60</v>
      </c>
      <c r="D217" s="18" t="s">
        <v>61</v>
      </c>
      <c r="E217" s="17">
        <f t="shared" ref="E217:AU217" si="210">AVERAGE(E212:E216)</f>
        <v>39.991320000000002</v>
      </c>
      <c r="F217" s="17" t="e">
        <f t="shared" si="210"/>
        <v>#DIV/0!</v>
      </c>
      <c r="G217" s="17" t="e">
        <f t="shared" si="210"/>
        <v>#DIV/0!</v>
      </c>
      <c r="H217" s="17" t="e">
        <f t="shared" si="210"/>
        <v>#DIV/0!</v>
      </c>
      <c r="I217" s="17" t="e">
        <f t="shared" si="210"/>
        <v>#DIV/0!</v>
      </c>
      <c r="J217" s="17">
        <f t="shared" si="210"/>
        <v>9.4779999999999998</v>
      </c>
      <c r="K217" s="17">
        <f t="shared" si="210"/>
        <v>4.6219999999999999</v>
      </c>
      <c r="L217" s="17">
        <f t="shared" si="210"/>
        <v>2.1</v>
      </c>
      <c r="M217" s="17" t="e">
        <f t="shared" si="210"/>
        <v>#DIV/0!</v>
      </c>
      <c r="N217" s="17" t="e">
        <f t="shared" si="210"/>
        <v>#DIV/0!</v>
      </c>
      <c r="O217" s="17">
        <f t="shared" si="210"/>
        <v>2.4</v>
      </c>
      <c r="P217" s="17">
        <f t="shared" si="210"/>
        <v>2.4</v>
      </c>
      <c r="Q217" s="17">
        <f t="shared" si="210"/>
        <v>0</v>
      </c>
      <c r="R217" s="17">
        <f t="shared" si="210"/>
        <v>0</v>
      </c>
      <c r="S217" s="17" t="e">
        <f t="shared" si="210"/>
        <v>#DIV/0!</v>
      </c>
      <c r="T217" s="17" t="e">
        <f t="shared" si="210"/>
        <v>#DIV/0!</v>
      </c>
      <c r="U217" s="17">
        <f t="shared" si="210"/>
        <v>11.8</v>
      </c>
      <c r="V217" s="17">
        <f t="shared" si="210"/>
        <v>19</v>
      </c>
      <c r="W217" s="17">
        <f t="shared" si="210"/>
        <v>31.8</v>
      </c>
      <c r="X217" s="17" t="e">
        <f t="shared" si="210"/>
        <v>#DIV/0!</v>
      </c>
      <c r="Y217" s="17" t="e">
        <f t="shared" si="210"/>
        <v>#DIV/0!</v>
      </c>
      <c r="Z217" s="17">
        <f t="shared" si="210"/>
        <v>62.6</v>
      </c>
      <c r="AA217" s="17">
        <f t="shared" si="210"/>
        <v>9.6</v>
      </c>
      <c r="AB217" s="17">
        <f t="shared" si="210"/>
        <v>0.4</v>
      </c>
      <c r="AC217" s="17">
        <f t="shared" si="210"/>
        <v>11.8</v>
      </c>
      <c r="AD217" s="17">
        <f t="shared" si="210"/>
        <v>17.600000000000001</v>
      </c>
      <c r="AE217" s="17">
        <f t="shared" si="210"/>
        <v>0.6</v>
      </c>
      <c r="AF217" s="17" t="e">
        <f t="shared" si="210"/>
        <v>#DIV/0!</v>
      </c>
      <c r="AG217" s="17">
        <f t="shared" si="210"/>
        <v>11.8</v>
      </c>
      <c r="AH217" s="17">
        <f t="shared" si="210"/>
        <v>19</v>
      </c>
      <c r="AI217" s="17">
        <f t="shared" si="210"/>
        <v>19.2</v>
      </c>
      <c r="AJ217" s="17" t="e">
        <f t="shared" si="210"/>
        <v>#DIV/0!</v>
      </c>
      <c r="AK217" s="17" t="e">
        <f t="shared" si="210"/>
        <v>#DIV/0!</v>
      </c>
      <c r="AL217" s="19">
        <f t="shared" si="210"/>
        <v>0.1163035134196245</v>
      </c>
      <c r="AM217" s="19" t="e">
        <f t="shared" si="210"/>
        <v>#DIV/0!</v>
      </c>
      <c r="AN217" s="19" t="e">
        <f t="shared" si="210"/>
        <v>#DIV/0!</v>
      </c>
      <c r="AO217" s="19" t="e">
        <f t="shared" si="210"/>
        <v>#DIV/0!</v>
      </c>
      <c r="AP217" s="19" t="e">
        <f t="shared" si="210"/>
        <v>#DIV/0!</v>
      </c>
      <c r="AQ217" s="19">
        <f t="shared" si="210"/>
        <v>0.43200000000000005</v>
      </c>
      <c r="AR217" s="19">
        <f t="shared" si="210"/>
        <v>0.3664</v>
      </c>
      <c r="AS217" s="19">
        <f t="shared" si="210"/>
        <v>0.35859999999999997</v>
      </c>
      <c r="AT217" s="19" t="e">
        <f t="shared" si="210"/>
        <v>#DIV/0!</v>
      </c>
      <c r="AU217" s="19" t="e">
        <f t="shared" si="210"/>
        <v>#DIV/0!</v>
      </c>
      <c r="AV217" s="22">
        <f t="shared" ref="AV217:AX217" si="211">AVERAGE(AV212:AV216)</f>
        <v>11.194000000000001</v>
      </c>
      <c r="AW217" s="22">
        <f t="shared" si="211"/>
        <v>78.559709999999995</v>
      </c>
      <c r="AX217" s="15">
        <f t="shared" si="211"/>
        <v>89.753709999999998</v>
      </c>
    </row>
    <row r="218" spans="1:50" s="18" customFormat="1" x14ac:dyDescent="0.25">
      <c r="A218" s="18" t="s">
        <v>52</v>
      </c>
      <c r="B218" s="18">
        <v>1977</v>
      </c>
      <c r="C218" s="18" t="s">
        <v>60</v>
      </c>
      <c r="D218" s="18" t="s">
        <v>62</v>
      </c>
      <c r="E218" s="17">
        <f>STDEV(E212:E216)</f>
        <v>2.754388536862582</v>
      </c>
      <c r="F218" s="17" t="e">
        <f t="shared" ref="F218:AX218" si="212">STDEV(F212:F216)</f>
        <v>#DIV/0!</v>
      </c>
      <c r="G218" s="17" t="e">
        <f t="shared" si="212"/>
        <v>#DIV/0!</v>
      </c>
      <c r="H218" s="17" t="e">
        <f t="shared" si="212"/>
        <v>#DIV/0!</v>
      </c>
      <c r="I218" s="17" t="e">
        <f t="shared" si="212"/>
        <v>#DIV/0!</v>
      </c>
      <c r="J218" s="17">
        <f t="shared" si="212"/>
        <v>3.464205536627412</v>
      </c>
      <c r="K218" s="17">
        <f t="shared" si="212"/>
        <v>1.1936582425468356</v>
      </c>
      <c r="L218" s="17">
        <f t="shared" si="212"/>
        <v>1.1655899793666724</v>
      </c>
      <c r="M218" s="17" t="e">
        <f t="shared" si="212"/>
        <v>#DIV/0!</v>
      </c>
      <c r="N218" s="17" t="e">
        <f t="shared" si="212"/>
        <v>#DIV/0!</v>
      </c>
      <c r="O218" s="17">
        <f t="shared" si="212"/>
        <v>1.0246950765959597</v>
      </c>
      <c r="P218" s="17">
        <f t="shared" si="212"/>
        <v>1.0246950765959597</v>
      </c>
      <c r="Q218" s="17">
        <f t="shared" si="212"/>
        <v>0</v>
      </c>
      <c r="R218" s="17">
        <f t="shared" si="212"/>
        <v>0</v>
      </c>
      <c r="S218" s="17" t="e">
        <f t="shared" si="212"/>
        <v>#DIV/0!</v>
      </c>
      <c r="T218" s="17" t="e">
        <f t="shared" si="212"/>
        <v>#DIV/0!</v>
      </c>
      <c r="U218" s="17">
        <f t="shared" si="212"/>
        <v>2.2803508501982734</v>
      </c>
      <c r="V218" s="17">
        <f t="shared" si="212"/>
        <v>4.8476798574163293</v>
      </c>
      <c r="W218" s="17">
        <f t="shared" si="212"/>
        <v>3.03315017762062</v>
      </c>
      <c r="X218" s="17" t="e">
        <f t="shared" si="212"/>
        <v>#DIV/0!</v>
      </c>
      <c r="Y218" s="17" t="e">
        <f t="shared" si="212"/>
        <v>#DIV/0!</v>
      </c>
      <c r="Z218" s="17">
        <f t="shared" si="212"/>
        <v>3.714835124201342</v>
      </c>
      <c r="AA218" s="17">
        <f t="shared" si="212"/>
        <v>0.89442719099991586</v>
      </c>
      <c r="AB218" s="17">
        <f t="shared" si="212"/>
        <v>0.89442719099991586</v>
      </c>
      <c r="AC218" s="17">
        <f t="shared" si="212"/>
        <v>2.2803508501982734</v>
      </c>
      <c r="AD218" s="17">
        <f t="shared" si="212"/>
        <v>2.7018512172212614</v>
      </c>
      <c r="AE218" s="17">
        <f t="shared" si="212"/>
        <v>0.89442719099991586</v>
      </c>
      <c r="AF218" s="17" t="e">
        <f t="shared" si="212"/>
        <v>#DIV/0!</v>
      </c>
      <c r="AG218" s="17">
        <f t="shared" si="212"/>
        <v>2.2803508501982734</v>
      </c>
      <c r="AH218" s="17">
        <f t="shared" si="212"/>
        <v>4.8476798574163293</v>
      </c>
      <c r="AI218" s="17">
        <f t="shared" si="212"/>
        <v>2.7748873851023195</v>
      </c>
      <c r="AJ218" s="17" t="e">
        <f t="shared" si="212"/>
        <v>#DIV/0!</v>
      </c>
      <c r="AK218" s="17" t="e">
        <f t="shared" si="212"/>
        <v>#DIV/0!</v>
      </c>
      <c r="AL218" s="17">
        <f t="shared" si="212"/>
        <v>1.5054149515591904E-2</v>
      </c>
      <c r="AM218" s="17" t="e">
        <f t="shared" si="212"/>
        <v>#DIV/0!</v>
      </c>
      <c r="AN218" s="17" t="e">
        <f t="shared" si="212"/>
        <v>#DIV/0!</v>
      </c>
      <c r="AO218" s="17" t="e">
        <f t="shared" si="212"/>
        <v>#DIV/0!</v>
      </c>
      <c r="AP218" s="17" t="e">
        <f t="shared" si="212"/>
        <v>#DIV/0!</v>
      </c>
      <c r="AQ218" s="17">
        <f t="shared" si="212"/>
        <v>0.15166739926563</v>
      </c>
      <c r="AR218" s="17">
        <f t="shared" si="212"/>
        <v>0.2109971563789427</v>
      </c>
      <c r="AS218" s="17">
        <f t="shared" si="212"/>
        <v>0.11101936767969829</v>
      </c>
      <c r="AT218" s="17" t="e">
        <f t="shared" si="212"/>
        <v>#DIV/0!</v>
      </c>
      <c r="AU218" s="17" t="e">
        <f t="shared" si="212"/>
        <v>#DIV/0!</v>
      </c>
      <c r="AV218" s="17">
        <f t="shared" si="212"/>
        <v>5.0444851075208836</v>
      </c>
      <c r="AW218" s="17">
        <f t="shared" si="212"/>
        <v>26.899688458932019</v>
      </c>
      <c r="AX218" s="17">
        <f t="shared" si="212"/>
        <v>28.681337212333734</v>
      </c>
    </row>
    <row r="219" spans="1:50" s="11" customFormat="1" x14ac:dyDescent="0.25">
      <c r="A219" s="11" t="s">
        <v>53</v>
      </c>
      <c r="B219" s="11">
        <v>1977</v>
      </c>
      <c r="C219" s="11" t="s">
        <v>59</v>
      </c>
      <c r="D219" s="11" t="s">
        <v>19</v>
      </c>
      <c r="E219" s="12"/>
      <c r="F219" s="12"/>
      <c r="G219" s="12"/>
      <c r="H219" s="12"/>
      <c r="I219" s="12"/>
      <c r="J219" s="12">
        <v>8.4</v>
      </c>
      <c r="K219" s="12">
        <v>1.1299999999999999</v>
      </c>
      <c r="L219" s="12">
        <v>0.9</v>
      </c>
      <c r="M219" s="12"/>
      <c r="N219" s="12"/>
      <c r="O219" s="12">
        <f>SUM(P219:T219)</f>
        <v>0</v>
      </c>
      <c r="P219" s="12">
        <v>0</v>
      </c>
      <c r="Q219" s="12"/>
      <c r="R219" s="12"/>
      <c r="S219" s="12"/>
      <c r="T219" s="12"/>
      <c r="U219" s="12">
        <v>4</v>
      </c>
      <c r="V219" s="12">
        <v>31</v>
      </c>
      <c r="W219" s="12">
        <v>0</v>
      </c>
      <c r="X219" s="12"/>
      <c r="Y219" s="12"/>
      <c r="Z219" s="12">
        <f>SUM(U219:Y219)</f>
        <v>35</v>
      </c>
      <c r="AA219" s="12">
        <v>4</v>
      </c>
      <c r="AB219" s="12">
        <v>6</v>
      </c>
      <c r="AC219" s="12">
        <v>4</v>
      </c>
      <c r="AD219" s="12">
        <v>26</v>
      </c>
      <c r="AE219" s="12">
        <v>0</v>
      </c>
      <c r="AF219" s="12"/>
      <c r="AG219" s="12"/>
      <c r="AH219" s="12"/>
      <c r="AI219" s="12"/>
      <c r="AJ219" s="12"/>
      <c r="AK219" s="12"/>
      <c r="AL219" s="13"/>
      <c r="AM219" s="13"/>
      <c r="AN219" s="13"/>
      <c r="AO219" s="13"/>
      <c r="AP219" s="13"/>
      <c r="AQ219" s="13">
        <v>0.63</v>
      </c>
      <c r="AR219" s="13">
        <v>1.026</v>
      </c>
      <c r="AS219" s="13">
        <v>0.16700000000000001</v>
      </c>
      <c r="AT219" s="13"/>
      <c r="AU219" s="13"/>
      <c r="AV219" s="22">
        <f>(P219*E219*AL219)+(F219*Q219*AM219)+(G219*R219*AN219)+(H219*S219*AO219)+(I219*T219*AP219)</f>
        <v>0</v>
      </c>
      <c r="AW219" s="22">
        <f>(J219*AQ219*AC219)+(K219*AR219*AD219)+(L219*AS219*AE219)+(M219*AT219*AF219)</f>
        <v>51.311880000000002</v>
      </c>
      <c r="AX219" s="15">
        <f>AW219+AV219</f>
        <v>51.311880000000002</v>
      </c>
    </row>
    <row r="220" spans="1:50" s="11" customFormat="1" x14ac:dyDescent="0.25">
      <c r="A220" s="11" t="s">
        <v>53</v>
      </c>
      <c r="B220" s="11">
        <v>1977</v>
      </c>
      <c r="C220" s="11" t="s">
        <v>59</v>
      </c>
      <c r="D220" s="11" t="s">
        <v>20</v>
      </c>
      <c r="E220" s="12"/>
      <c r="F220" s="12"/>
      <c r="G220" s="12"/>
      <c r="H220" s="12"/>
      <c r="I220" s="12"/>
      <c r="J220" s="12">
        <v>12</v>
      </c>
      <c r="K220" s="12">
        <v>0.68</v>
      </c>
      <c r="L220" s="12">
        <v>0.9</v>
      </c>
      <c r="M220" s="12"/>
      <c r="N220" s="12"/>
      <c r="O220" s="12">
        <f t="shared" ref="O220:O222" si="213">SUM(P220:T220)</f>
        <v>0</v>
      </c>
      <c r="P220" s="12">
        <v>0</v>
      </c>
      <c r="Q220" s="12"/>
      <c r="R220" s="12"/>
      <c r="S220" s="12"/>
      <c r="T220" s="12"/>
      <c r="U220" s="12">
        <v>4</v>
      </c>
      <c r="V220" s="12">
        <v>31</v>
      </c>
      <c r="W220" s="12">
        <v>0</v>
      </c>
      <c r="X220" s="12"/>
      <c r="Y220" s="12"/>
      <c r="Z220" s="12">
        <f t="shared" ref="Z220:Z222" si="214">SUM(U220:Y220)</f>
        <v>35</v>
      </c>
      <c r="AA220" s="12">
        <v>4</v>
      </c>
      <c r="AB220" s="12">
        <v>6</v>
      </c>
      <c r="AC220" s="12">
        <v>4</v>
      </c>
      <c r="AD220" s="12">
        <v>26</v>
      </c>
      <c r="AE220" s="12">
        <v>0</v>
      </c>
      <c r="AF220" s="12"/>
      <c r="AG220" s="12"/>
      <c r="AH220" s="12"/>
      <c r="AI220" s="12"/>
      <c r="AJ220" s="12"/>
      <c r="AK220" s="12"/>
      <c r="AL220" s="13"/>
      <c r="AM220" s="13"/>
      <c r="AN220" s="13"/>
      <c r="AO220" s="13"/>
      <c r="AP220" s="13"/>
      <c r="AQ220" s="13">
        <v>0.63</v>
      </c>
      <c r="AR220" s="13">
        <v>0.94499999999999995</v>
      </c>
      <c r="AS220" s="13">
        <v>0.16700000000000001</v>
      </c>
      <c r="AT220" s="13"/>
      <c r="AU220" s="13"/>
      <c r="AV220" s="22">
        <f>(P220*E220*AL220)+(F220*Q220*AM220)+(G220*R220*AN220)+(H220*S220*AO220)+(I220*T220*AP220)</f>
        <v>0</v>
      </c>
      <c r="AW220" s="22">
        <f>(J220*AQ220*AC220)+(K220*AR220*AD220)+(L220*AS220*AE220)+(M220*AT220*AF220)</f>
        <v>46.947600000000008</v>
      </c>
      <c r="AX220" s="15">
        <f>AW220+AV220</f>
        <v>46.947600000000008</v>
      </c>
    </row>
    <row r="221" spans="1:50" s="11" customFormat="1" x14ac:dyDescent="0.25">
      <c r="A221" s="11" t="s">
        <v>53</v>
      </c>
      <c r="B221" s="11">
        <v>1977</v>
      </c>
      <c r="C221" s="11" t="s">
        <v>59</v>
      </c>
      <c r="D221" s="11" t="s">
        <v>21</v>
      </c>
      <c r="E221" s="12"/>
      <c r="F221" s="12"/>
      <c r="G221" s="12"/>
      <c r="H221" s="12"/>
      <c r="I221" s="12"/>
      <c r="J221" s="12">
        <v>10.199999999999999</v>
      </c>
      <c r="K221" s="12">
        <v>1.02</v>
      </c>
      <c r="L221" s="12">
        <v>0.85</v>
      </c>
      <c r="M221" s="12"/>
      <c r="N221" s="12"/>
      <c r="O221" s="12">
        <f t="shared" si="213"/>
        <v>0</v>
      </c>
      <c r="P221" s="12">
        <v>0</v>
      </c>
      <c r="Q221" s="12"/>
      <c r="R221" s="12"/>
      <c r="S221" s="12"/>
      <c r="T221" s="12"/>
      <c r="U221" s="12">
        <v>4</v>
      </c>
      <c r="V221" s="12">
        <v>32</v>
      </c>
      <c r="W221" s="12">
        <v>0</v>
      </c>
      <c r="X221" s="12"/>
      <c r="Y221" s="12"/>
      <c r="Z221" s="12">
        <f t="shared" si="214"/>
        <v>36</v>
      </c>
      <c r="AA221" s="12">
        <v>4</v>
      </c>
      <c r="AB221" s="12">
        <v>6</v>
      </c>
      <c r="AC221" s="12">
        <v>4</v>
      </c>
      <c r="AD221" s="12">
        <v>26</v>
      </c>
      <c r="AE221" s="12">
        <v>0</v>
      </c>
      <c r="AF221" s="12"/>
      <c r="AG221" s="12"/>
      <c r="AH221" s="12"/>
      <c r="AI221" s="12"/>
      <c r="AJ221" s="12"/>
      <c r="AK221" s="12"/>
      <c r="AL221" s="13"/>
      <c r="AM221" s="13"/>
      <c r="AN221" s="13"/>
      <c r="AO221" s="13"/>
      <c r="AP221" s="13"/>
      <c r="AQ221" s="13">
        <v>0.63</v>
      </c>
      <c r="AR221" s="13">
        <v>0.97</v>
      </c>
      <c r="AS221" s="13">
        <v>0.184</v>
      </c>
      <c r="AT221" s="13"/>
      <c r="AU221" s="13"/>
      <c r="AV221" s="22">
        <f>(P221*E221*AL221)+(F221*Q221*AM221)+(G221*R221*AN221)+(H221*S221*AO221)+(I221*T221*AP221)</f>
        <v>0</v>
      </c>
      <c r="AW221" s="22">
        <f>(J221*AQ221*AC221)+(K221*AR221*AD221)+(L221*AS221*AE221)+(M221*AT221*AF221)</f>
        <v>51.428399999999996</v>
      </c>
      <c r="AX221" s="15">
        <f>AW221+AV221</f>
        <v>51.428399999999996</v>
      </c>
    </row>
    <row r="222" spans="1:50" s="11" customFormat="1" x14ac:dyDescent="0.25">
      <c r="A222" s="11" t="s">
        <v>53</v>
      </c>
      <c r="B222" s="11">
        <v>1977</v>
      </c>
      <c r="C222" s="11" t="s">
        <v>59</v>
      </c>
      <c r="D222" s="11" t="s">
        <v>22</v>
      </c>
      <c r="E222" s="12"/>
      <c r="F222" s="12"/>
      <c r="G222" s="12"/>
      <c r="H222" s="12"/>
      <c r="I222" s="12"/>
      <c r="J222" s="12">
        <v>11.1</v>
      </c>
      <c r="K222" s="12">
        <v>0.81</v>
      </c>
      <c r="L222" s="12">
        <v>0.87</v>
      </c>
      <c r="M222" s="12"/>
      <c r="N222" s="12"/>
      <c r="O222" s="12">
        <f t="shared" si="213"/>
        <v>0</v>
      </c>
      <c r="P222" s="12">
        <v>0</v>
      </c>
      <c r="Q222" s="12"/>
      <c r="R222" s="12"/>
      <c r="S222" s="12"/>
      <c r="T222" s="12"/>
      <c r="U222" s="12">
        <v>4</v>
      </c>
      <c r="V222" s="12">
        <v>32</v>
      </c>
      <c r="W222" s="12">
        <v>0</v>
      </c>
      <c r="X222" s="12"/>
      <c r="Y222" s="12"/>
      <c r="Z222" s="12">
        <f t="shared" si="214"/>
        <v>36</v>
      </c>
      <c r="AA222" s="12">
        <v>4</v>
      </c>
      <c r="AB222" s="12">
        <v>6</v>
      </c>
      <c r="AC222" s="12">
        <v>4</v>
      </c>
      <c r="AD222" s="12">
        <v>26</v>
      </c>
      <c r="AE222" s="12">
        <v>0</v>
      </c>
      <c r="AF222" s="12"/>
      <c r="AG222" s="12"/>
      <c r="AH222" s="12"/>
      <c r="AI222" s="12"/>
      <c r="AJ222" s="12"/>
      <c r="AK222" s="12"/>
      <c r="AL222" s="13"/>
      <c r="AM222" s="13"/>
      <c r="AN222" s="13"/>
      <c r="AO222" s="13"/>
      <c r="AP222" s="13"/>
      <c r="AQ222" s="13">
        <v>0.63</v>
      </c>
      <c r="AR222" s="13">
        <v>0.96299999999999997</v>
      </c>
      <c r="AS222" s="13">
        <v>0.182</v>
      </c>
      <c r="AT222" s="13"/>
      <c r="AU222" s="13"/>
      <c r="AV222" s="22">
        <f>(P222*E222*AL222)+(F222*Q222*AM222)+(G222*R222*AN222)+(H222*S222*AO222)+(I222*T222*AP222)</f>
        <v>0</v>
      </c>
      <c r="AW222" s="22">
        <f>(J222*AQ222*AC222)+(K222*AR222*AD222)+(L222*AS222*AE222)+(M222*AT222*AF222)</f>
        <v>48.252780000000001</v>
      </c>
      <c r="AX222" s="15">
        <f>AW222+AV222</f>
        <v>48.252780000000001</v>
      </c>
    </row>
    <row r="223" spans="1:50" s="14" customFormat="1" x14ac:dyDescent="0.25">
      <c r="A223" s="14" t="s">
        <v>53</v>
      </c>
      <c r="B223" s="14">
        <v>1977</v>
      </c>
      <c r="C223" s="14" t="s">
        <v>59</v>
      </c>
      <c r="D223" s="14" t="s">
        <v>61</v>
      </c>
      <c r="E223" s="15" t="e">
        <f t="shared" ref="E223:AU223" si="215">AVERAGE(E219:E222)</f>
        <v>#DIV/0!</v>
      </c>
      <c r="F223" s="15" t="e">
        <f t="shared" si="215"/>
        <v>#DIV/0!</v>
      </c>
      <c r="G223" s="15" t="e">
        <f t="shared" si="215"/>
        <v>#DIV/0!</v>
      </c>
      <c r="H223" s="15" t="e">
        <f t="shared" si="215"/>
        <v>#DIV/0!</v>
      </c>
      <c r="I223" s="15" t="e">
        <f t="shared" si="215"/>
        <v>#DIV/0!</v>
      </c>
      <c r="J223" s="15">
        <f t="shared" si="215"/>
        <v>10.424999999999999</v>
      </c>
      <c r="K223" s="15">
        <f t="shared" si="215"/>
        <v>0.91</v>
      </c>
      <c r="L223" s="15">
        <f t="shared" si="215"/>
        <v>0.88</v>
      </c>
      <c r="M223" s="15" t="e">
        <f t="shared" si="215"/>
        <v>#DIV/0!</v>
      </c>
      <c r="N223" s="15" t="e">
        <f t="shared" si="215"/>
        <v>#DIV/0!</v>
      </c>
      <c r="O223" s="15">
        <f t="shared" si="215"/>
        <v>0</v>
      </c>
      <c r="P223" s="15">
        <f t="shared" si="215"/>
        <v>0</v>
      </c>
      <c r="Q223" s="15" t="e">
        <f t="shared" si="215"/>
        <v>#DIV/0!</v>
      </c>
      <c r="R223" s="15" t="e">
        <f t="shared" si="215"/>
        <v>#DIV/0!</v>
      </c>
      <c r="S223" s="15" t="e">
        <f t="shared" si="215"/>
        <v>#DIV/0!</v>
      </c>
      <c r="T223" s="15" t="e">
        <f t="shared" si="215"/>
        <v>#DIV/0!</v>
      </c>
      <c r="U223" s="15">
        <f t="shared" si="215"/>
        <v>4</v>
      </c>
      <c r="V223" s="15">
        <f t="shared" si="215"/>
        <v>31.5</v>
      </c>
      <c r="W223" s="15">
        <f t="shared" si="215"/>
        <v>0</v>
      </c>
      <c r="X223" s="15" t="e">
        <f t="shared" si="215"/>
        <v>#DIV/0!</v>
      </c>
      <c r="Y223" s="15" t="e">
        <f t="shared" si="215"/>
        <v>#DIV/0!</v>
      </c>
      <c r="Z223" s="15">
        <f t="shared" si="215"/>
        <v>35.5</v>
      </c>
      <c r="AA223" s="15">
        <f t="shared" si="215"/>
        <v>4</v>
      </c>
      <c r="AB223" s="15">
        <f t="shared" si="215"/>
        <v>6</v>
      </c>
      <c r="AC223" s="15">
        <f t="shared" si="215"/>
        <v>4</v>
      </c>
      <c r="AD223" s="15">
        <f t="shared" si="215"/>
        <v>26</v>
      </c>
      <c r="AE223" s="15">
        <f t="shared" si="215"/>
        <v>0</v>
      </c>
      <c r="AF223" s="15" t="e">
        <f t="shared" si="215"/>
        <v>#DIV/0!</v>
      </c>
      <c r="AG223" s="15" t="e">
        <f t="shared" si="215"/>
        <v>#DIV/0!</v>
      </c>
      <c r="AH223" s="15" t="e">
        <f t="shared" si="215"/>
        <v>#DIV/0!</v>
      </c>
      <c r="AI223" s="15" t="e">
        <f t="shared" si="215"/>
        <v>#DIV/0!</v>
      </c>
      <c r="AJ223" s="15" t="e">
        <f t="shared" si="215"/>
        <v>#DIV/0!</v>
      </c>
      <c r="AK223" s="15" t="e">
        <f t="shared" si="215"/>
        <v>#DIV/0!</v>
      </c>
      <c r="AL223" s="16" t="e">
        <f t="shared" si="215"/>
        <v>#DIV/0!</v>
      </c>
      <c r="AM223" s="16" t="e">
        <f t="shared" si="215"/>
        <v>#DIV/0!</v>
      </c>
      <c r="AN223" s="16" t="e">
        <f t="shared" si="215"/>
        <v>#DIV/0!</v>
      </c>
      <c r="AO223" s="16" t="e">
        <f t="shared" si="215"/>
        <v>#DIV/0!</v>
      </c>
      <c r="AP223" s="16" t="e">
        <f t="shared" si="215"/>
        <v>#DIV/0!</v>
      </c>
      <c r="AQ223" s="16">
        <f t="shared" si="215"/>
        <v>0.63</v>
      </c>
      <c r="AR223" s="16">
        <f t="shared" si="215"/>
        <v>0.97599999999999998</v>
      </c>
      <c r="AS223" s="16">
        <f t="shared" si="215"/>
        <v>0.17499999999999999</v>
      </c>
      <c r="AT223" s="16" t="e">
        <f t="shared" si="215"/>
        <v>#DIV/0!</v>
      </c>
      <c r="AU223" s="16" t="e">
        <f t="shared" si="215"/>
        <v>#DIV/0!</v>
      </c>
      <c r="AV223" s="22">
        <f t="shared" ref="AV223:AX223" si="216">AVERAGE(AV219:AV222)</f>
        <v>0</v>
      </c>
      <c r="AW223" s="22">
        <f t="shared" si="216"/>
        <v>49.485165000000002</v>
      </c>
      <c r="AX223" s="15">
        <f t="shared" si="216"/>
        <v>49.485165000000002</v>
      </c>
    </row>
    <row r="224" spans="1:50" s="14" customFormat="1" x14ac:dyDescent="0.25">
      <c r="A224" s="14" t="s">
        <v>53</v>
      </c>
      <c r="B224" s="14">
        <v>1977</v>
      </c>
      <c r="C224" s="14" t="s">
        <v>59</v>
      </c>
      <c r="D224" s="14" t="s">
        <v>62</v>
      </c>
      <c r="E224" s="15" t="e">
        <f>STDEV(E219:E222)</f>
        <v>#DIV/0!</v>
      </c>
      <c r="F224" s="15" t="e">
        <f t="shared" ref="F224:AX224" si="217">STDEV(F219:F222)</f>
        <v>#DIV/0!</v>
      </c>
      <c r="G224" s="15" t="e">
        <f t="shared" si="217"/>
        <v>#DIV/0!</v>
      </c>
      <c r="H224" s="15" t="e">
        <f t="shared" si="217"/>
        <v>#DIV/0!</v>
      </c>
      <c r="I224" s="15" t="e">
        <f t="shared" si="217"/>
        <v>#DIV/0!</v>
      </c>
      <c r="J224" s="15">
        <f t="shared" si="217"/>
        <v>1.5370426148939498</v>
      </c>
      <c r="K224" s="15">
        <f t="shared" si="217"/>
        <v>0.2028135432690169</v>
      </c>
      <c r="L224" s="15">
        <f t="shared" si="217"/>
        <v>2.4494897427831803E-2</v>
      </c>
      <c r="M224" s="15" t="e">
        <f t="shared" si="217"/>
        <v>#DIV/0!</v>
      </c>
      <c r="N224" s="15" t="e">
        <f t="shared" si="217"/>
        <v>#DIV/0!</v>
      </c>
      <c r="O224" s="15">
        <f t="shared" si="217"/>
        <v>0</v>
      </c>
      <c r="P224" s="15">
        <f t="shared" si="217"/>
        <v>0</v>
      </c>
      <c r="Q224" s="15" t="e">
        <f t="shared" si="217"/>
        <v>#DIV/0!</v>
      </c>
      <c r="R224" s="15" t="e">
        <f t="shared" si="217"/>
        <v>#DIV/0!</v>
      </c>
      <c r="S224" s="15" t="e">
        <f t="shared" si="217"/>
        <v>#DIV/0!</v>
      </c>
      <c r="T224" s="15" t="e">
        <f t="shared" si="217"/>
        <v>#DIV/0!</v>
      </c>
      <c r="U224" s="15">
        <f t="shared" si="217"/>
        <v>0</v>
      </c>
      <c r="V224" s="15">
        <f t="shared" si="217"/>
        <v>0.57735026918962573</v>
      </c>
      <c r="W224" s="15">
        <f t="shared" si="217"/>
        <v>0</v>
      </c>
      <c r="X224" s="15" t="e">
        <f t="shared" si="217"/>
        <v>#DIV/0!</v>
      </c>
      <c r="Y224" s="15" t="e">
        <f t="shared" si="217"/>
        <v>#DIV/0!</v>
      </c>
      <c r="Z224" s="15">
        <f t="shared" si="217"/>
        <v>0.57735026918962573</v>
      </c>
      <c r="AA224" s="15">
        <f t="shared" si="217"/>
        <v>0</v>
      </c>
      <c r="AB224" s="15">
        <f t="shared" si="217"/>
        <v>0</v>
      </c>
      <c r="AC224" s="15">
        <f t="shared" si="217"/>
        <v>0</v>
      </c>
      <c r="AD224" s="15">
        <f t="shared" si="217"/>
        <v>0</v>
      </c>
      <c r="AE224" s="15">
        <f t="shared" si="217"/>
        <v>0</v>
      </c>
      <c r="AF224" s="15" t="e">
        <f t="shared" si="217"/>
        <v>#DIV/0!</v>
      </c>
      <c r="AG224" s="15" t="e">
        <f t="shared" si="217"/>
        <v>#DIV/0!</v>
      </c>
      <c r="AH224" s="15" t="e">
        <f t="shared" si="217"/>
        <v>#DIV/0!</v>
      </c>
      <c r="AI224" s="15" t="e">
        <f t="shared" si="217"/>
        <v>#DIV/0!</v>
      </c>
      <c r="AJ224" s="15" t="e">
        <f t="shared" si="217"/>
        <v>#DIV/0!</v>
      </c>
      <c r="AK224" s="15" t="e">
        <f t="shared" si="217"/>
        <v>#DIV/0!</v>
      </c>
      <c r="AL224" s="15" t="e">
        <f t="shared" si="217"/>
        <v>#DIV/0!</v>
      </c>
      <c r="AM224" s="15" t="e">
        <f t="shared" si="217"/>
        <v>#DIV/0!</v>
      </c>
      <c r="AN224" s="15" t="e">
        <f t="shared" si="217"/>
        <v>#DIV/0!</v>
      </c>
      <c r="AO224" s="15" t="e">
        <f t="shared" si="217"/>
        <v>#DIV/0!</v>
      </c>
      <c r="AP224" s="15" t="e">
        <f t="shared" si="217"/>
        <v>#DIV/0!</v>
      </c>
      <c r="AQ224" s="15">
        <f t="shared" si="217"/>
        <v>0</v>
      </c>
      <c r="AR224" s="15">
        <f t="shared" si="217"/>
        <v>3.4957116585897098E-2</v>
      </c>
      <c r="AS224" s="15">
        <f t="shared" si="217"/>
        <v>9.2736184954956974E-3</v>
      </c>
      <c r="AT224" s="15" t="e">
        <f t="shared" si="217"/>
        <v>#DIV/0!</v>
      </c>
      <c r="AU224" s="15" t="e">
        <f t="shared" si="217"/>
        <v>#DIV/0!</v>
      </c>
      <c r="AV224" s="15">
        <f t="shared" si="217"/>
        <v>0</v>
      </c>
      <c r="AW224" s="15">
        <f t="shared" si="217"/>
        <v>2.2413581354393104</v>
      </c>
      <c r="AX224" s="15">
        <f t="shared" si="217"/>
        <v>2.2413581354393104</v>
      </c>
    </row>
    <row r="225" spans="1:50" s="11" customFormat="1" x14ac:dyDescent="0.25">
      <c r="A225" s="11" t="s">
        <v>53</v>
      </c>
      <c r="B225" s="11">
        <v>1977</v>
      </c>
      <c r="C225" s="11" t="s">
        <v>60</v>
      </c>
      <c r="D225" s="11" t="s">
        <v>25</v>
      </c>
      <c r="E225" s="12">
        <v>39</v>
      </c>
      <c r="F225" s="12">
        <v>34</v>
      </c>
      <c r="G225" s="12"/>
      <c r="H225" s="12"/>
      <c r="I225" s="12"/>
      <c r="J225" s="12">
        <v>17</v>
      </c>
      <c r="K225" s="12">
        <v>1.17</v>
      </c>
      <c r="L225" s="12">
        <v>1.8</v>
      </c>
      <c r="M225" s="12"/>
      <c r="N225" s="12"/>
      <c r="O225" s="12">
        <f t="shared" ref="O225:O228" si="218">SUM(P225:T225)</f>
        <v>2.5</v>
      </c>
      <c r="P225" s="12">
        <v>1</v>
      </c>
      <c r="Q225" s="12">
        <v>1.5</v>
      </c>
      <c r="R225" s="12">
        <v>0</v>
      </c>
      <c r="S225" s="12"/>
      <c r="T225" s="12"/>
      <c r="U225" s="12">
        <v>10</v>
      </c>
      <c r="V225" s="12">
        <v>26</v>
      </c>
      <c r="W225" s="12">
        <v>0</v>
      </c>
      <c r="X225" s="12"/>
      <c r="Y225" s="12"/>
      <c r="Z225" s="12">
        <f t="shared" ref="Z225:Z228" si="219">SUM(U225:Y225)</f>
        <v>36</v>
      </c>
      <c r="AA225" s="12">
        <v>10</v>
      </c>
      <c r="AB225" s="12">
        <v>0</v>
      </c>
      <c r="AC225" s="12">
        <v>10</v>
      </c>
      <c r="AD225" s="12">
        <v>20</v>
      </c>
      <c r="AE225" s="12">
        <v>0</v>
      </c>
      <c r="AF225" s="12"/>
      <c r="AG225" s="12"/>
      <c r="AH225" s="12"/>
      <c r="AI225" s="12"/>
      <c r="AJ225" s="12"/>
      <c r="AK225" s="12"/>
      <c r="AL225" s="12">
        <v>3.7499999999999999E-2</v>
      </c>
      <c r="AM225" s="12">
        <v>5.1299999999999998E-2</v>
      </c>
      <c r="AN225" s="13"/>
      <c r="AO225" s="13"/>
      <c r="AP225" s="13"/>
      <c r="AQ225" s="13">
        <v>0.27300000000000002</v>
      </c>
      <c r="AR225" s="13">
        <v>0.89900000000000002</v>
      </c>
      <c r="AS225" s="13">
        <v>0.17699999999999999</v>
      </c>
      <c r="AT225" s="13"/>
      <c r="AU225" s="13"/>
      <c r="AV225" s="22">
        <f>(P225*E225*AL225)+(F225*Q225*AM225)+(G225*R225*AN225)+(H225*S225*AO225)+(I225*T225*AP225)</f>
        <v>4.0787999999999993</v>
      </c>
      <c r="AW225" s="22">
        <f>(J225*AQ225*AC225)+(K225*AR225*AD225)+(L225*AS225*AE225)+(M225*AT225*AF225)</f>
        <v>67.446599999999989</v>
      </c>
      <c r="AX225" s="15">
        <f>AW225+AV225</f>
        <v>71.525399999999991</v>
      </c>
    </row>
    <row r="226" spans="1:50" s="11" customFormat="1" x14ac:dyDescent="0.25">
      <c r="A226" s="11" t="s">
        <v>53</v>
      </c>
      <c r="B226" s="11">
        <v>1977</v>
      </c>
      <c r="C226" s="11" t="s">
        <v>60</v>
      </c>
      <c r="D226" s="11" t="s">
        <v>26</v>
      </c>
      <c r="E226" s="12">
        <v>39</v>
      </c>
      <c r="F226" s="12">
        <v>34</v>
      </c>
      <c r="G226" s="12"/>
      <c r="H226" s="12"/>
      <c r="I226" s="12"/>
      <c r="J226" s="12">
        <v>17.399999999999999</v>
      </c>
      <c r="K226" s="12">
        <v>1.4</v>
      </c>
      <c r="L226" s="12">
        <v>1.8</v>
      </c>
      <c r="M226" s="12"/>
      <c r="N226" s="12"/>
      <c r="O226" s="12">
        <f t="shared" si="218"/>
        <v>2.5</v>
      </c>
      <c r="P226" s="12">
        <v>1</v>
      </c>
      <c r="Q226" s="12">
        <v>1.5</v>
      </c>
      <c r="R226" s="12">
        <v>0</v>
      </c>
      <c r="S226" s="12"/>
      <c r="T226" s="12"/>
      <c r="U226" s="12">
        <v>10</v>
      </c>
      <c r="V226" s="12">
        <v>30</v>
      </c>
      <c r="W226" s="12">
        <v>0</v>
      </c>
      <c r="X226" s="12"/>
      <c r="Y226" s="12"/>
      <c r="Z226" s="12">
        <f t="shared" si="219"/>
        <v>40</v>
      </c>
      <c r="AA226" s="12">
        <v>10</v>
      </c>
      <c r="AB226" s="12">
        <v>0</v>
      </c>
      <c r="AC226" s="12">
        <v>10</v>
      </c>
      <c r="AD226" s="12">
        <v>20</v>
      </c>
      <c r="AE226" s="12">
        <v>0</v>
      </c>
      <c r="AF226" s="12"/>
      <c r="AG226" s="12"/>
      <c r="AH226" s="12"/>
      <c r="AI226" s="12"/>
      <c r="AJ226" s="12"/>
      <c r="AK226" s="12"/>
      <c r="AL226" s="12">
        <v>3.7499999999999999E-2</v>
      </c>
      <c r="AM226" s="12">
        <v>5.1299999999999998E-2</v>
      </c>
      <c r="AN226" s="13"/>
      <c r="AO226" s="13"/>
      <c r="AP226" s="13"/>
      <c r="AQ226" s="13">
        <v>0.27300000000000002</v>
      </c>
      <c r="AR226" s="13">
        <v>0.98799999999999999</v>
      </c>
      <c r="AS226" s="13">
        <v>0.188</v>
      </c>
      <c r="AT226" s="13"/>
      <c r="AU226" s="13"/>
      <c r="AV226" s="22">
        <f>(P226*E226*AL226)+(F226*Q226*AM226)+(G226*R226*AN226)+(H226*S226*AO226)+(I226*T226*AP226)</f>
        <v>4.0787999999999993</v>
      </c>
      <c r="AW226" s="22">
        <f>(J226*AQ226*AC226)+(K226*AR226*AD226)+(L226*AS226*AE226)+(M226*AT226*AF226)</f>
        <v>75.165999999999997</v>
      </c>
      <c r="AX226" s="15">
        <f>AW226+AV226</f>
        <v>79.244799999999998</v>
      </c>
    </row>
    <row r="227" spans="1:50" s="11" customFormat="1" x14ac:dyDescent="0.25">
      <c r="A227" s="11" t="s">
        <v>53</v>
      </c>
      <c r="B227" s="11">
        <v>1977</v>
      </c>
      <c r="C227" s="11" t="s">
        <v>60</v>
      </c>
      <c r="D227" s="11" t="s">
        <v>27</v>
      </c>
      <c r="E227" s="12">
        <v>39</v>
      </c>
      <c r="F227" s="12">
        <v>34</v>
      </c>
      <c r="G227" s="12"/>
      <c r="H227" s="12"/>
      <c r="I227" s="12"/>
      <c r="J227" s="12">
        <v>16.8</v>
      </c>
      <c r="K227" s="12">
        <v>1.27</v>
      </c>
      <c r="L227" s="12">
        <v>1.92</v>
      </c>
      <c r="M227" s="12"/>
      <c r="N227" s="12"/>
      <c r="O227" s="12">
        <f t="shared" si="218"/>
        <v>2.5</v>
      </c>
      <c r="P227" s="12">
        <v>1</v>
      </c>
      <c r="Q227" s="12">
        <v>1.5</v>
      </c>
      <c r="R227" s="12">
        <v>0</v>
      </c>
      <c r="S227" s="12"/>
      <c r="T227" s="12"/>
      <c r="U227" s="12">
        <v>10</v>
      </c>
      <c r="V227" s="12">
        <v>28</v>
      </c>
      <c r="W227" s="12">
        <v>0</v>
      </c>
      <c r="X227" s="12"/>
      <c r="Y227" s="12"/>
      <c r="Z227" s="12">
        <f t="shared" si="219"/>
        <v>38</v>
      </c>
      <c r="AA227" s="12">
        <v>10</v>
      </c>
      <c r="AB227" s="12">
        <v>0</v>
      </c>
      <c r="AC227" s="12">
        <v>10</v>
      </c>
      <c r="AD227" s="12">
        <v>20</v>
      </c>
      <c r="AE227" s="12">
        <v>0</v>
      </c>
      <c r="AF227" s="12"/>
      <c r="AG227" s="12"/>
      <c r="AH227" s="12"/>
      <c r="AI227" s="12"/>
      <c r="AJ227" s="12"/>
      <c r="AK227" s="12"/>
      <c r="AL227" s="12">
        <v>3.7499999999999999E-2</v>
      </c>
      <c r="AM227" s="12">
        <v>5.1299999999999998E-2</v>
      </c>
      <c r="AN227" s="13"/>
      <c r="AO227" s="13"/>
      <c r="AP227" s="13"/>
      <c r="AQ227" s="13">
        <v>0.27300000000000002</v>
      </c>
      <c r="AR227" s="13">
        <v>0.88</v>
      </c>
      <c r="AS227" s="13">
        <v>0.20200000000000001</v>
      </c>
      <c r="AT227" s="13"/>
      <c r="AU227" s="13"/>
      <c r="AV227" s="22">
        <f>(P227*E227*AL227)+(F227*Q227*AM227)+(G227*R227*AN227)+(H227*S227*AO227)+(I227*T227*AP227)</f>
        <v>4.0787999999999993</v>
      </c>
      <c r="AW227" s="22">
        <f>(J227*AQ227*AC227)+(K227*AR227*AD227)+(L227*AS227*AE227)+(M227*AT227*AF227)</f>
        <v>68.216000000000008</v>
      </c>
      <c r="AX227" s="15">
        <f>AW227+AV227</f>
        <v>72.294800000000009</v>
      </c>
    </row>
    <row r="228" spans="1:50" s="11" customFormat="1" x14ac:dyDescent="0.25">
      <c r="A228" s="11" t="s">
        <v>53</v>
      </c>
      <c r="B228" s="11">
        <v>1977</v>
      </c>
      <c r="C228" s="11" t="s">
        <v>60</v>
      </c>
      <c r="D228" s="11" t="s">
        <v>28</v>
      </c>
      <c r="E228" s="12">
        <v>39</v>
      </c>
      <c r="F228" s="12">
        <v>34</v>
      </c>
      <c r="G228" s="12"/>
      <c r="H228" s="12"/>
      <c r="I228" s="12"/>
      <c r="J228" s="12">
        <v>17.5</v>
      </c>
      <c r="K228" s="12">
        <v>1.31</v>
      </c>
      <c r="L228" s="12">
        <v>1.89</v>
      </c>
      <c r="M228" s="12"/>
      <c r="N228" s="12"/>
      <c r="O228" s="12">
        <f t="shared" si="218"/>
        <v>2.5</v>
      </c>
      <c r="P228" s="12">
        <v>1</v>
      </c>
      <c r="Q228" s="12">
        <v>1.5</v>
      </c>
      <c r="R228" s="12">
        <v>0</v>
      </c>
      <c r="S228" s="12"/>
      <c r="T228" s="12"/>
      <c r="U228" s="12">
        <v>10</v>
      </c>
      <c r="V228" s="12">
        <v>26</v>
      </c>
      <c r="W228" s="12">
        <v>0</v>
      </c>
      <c r="X228" s="12"/>
      <c r="Y228" s="12"/>
      <c r="Z228" s="12">
        <f t="shared" si="219"/>
        <v>36</v>
      </c>
      <c r="AA228" s="12">
        <v>10</v>
      </c>
      <c r="AB228" s="12">
        <v>0</v>
      </c>
      <c r="AC228" s="12">
        <v>10</v>
      </c>
      <c r="AD228" s="12">
        <v>20</v>
      </c>
      <c r="AE228" s="12">
        <v>0</v>
      </c>
      <c r="AF228" s="12"/>
      <c r="AG228" s="12"/>
      <c r="AH228" s="12"/>
      <c r="AI228" s="12"/>
      <c r="AJ228" s="12"/>
      <c r="AK228" s="12"/>
      <c r="AL228" s="12">
        <v>3.7499999999999999E-2</v>
      </c>
      <c r="AM228" s="12">
        <v>5.1299999999999998E-2</v>
      </c>
      <c r="AN228" s="13"/>
      <c r="AO228" s="13"/>
      <c r="AP228" s="13"/>
      <c r="AQ228" s="13">
        <v>0.27300000000000002</v>
      </c>
      <c r="AR228" s="13">
        <v>0.91900000000000004</v>
      </c>
      <c r="AS228" s="13">
        <v>0.16200000000000001</v>
      </c>
      <c r="AT228" s="13"/>
      <c r="AU228" s="13"/>
      <c r="AV228" s="22">
        <f>(P228*E228*AL228)+(F228*Q228*AM228)+(G228*R228*AN228)+(H228*S228*AO228)+(I228*T228*AP228)</f>
        <v>4.0787999999999993</v>
      </c>
      <c r="AW228" s="22">
        <f>(J228*AQ228*AC228)+(K228*AR228*AD228)+(L228*AS228*AE228)+(M228*AT228*AF228)</f>
        <v>71.852800000000002</v>
      </c>
      <c r="AX228" s="15">
        <f>AW228+AV228</f>
        <v>75.931600000000003</v>
      </c>
    </row>
    <row r="229" spans="1:50" s="18" customFormat="1" x14ac:dyDescent="0.25">
      <c r="A229" s="18" t="s">
        <v>53</v>
      </c>
      <c r="B229" s="18">
        <v>1977</v>
      </c>
      <c r="C229" s="18" t="s">
        <v>60</v>
      </c>
      <c r="D229" s="18" t="s">
        <v>61</v>
      </c>
      <c r="E229" s="17">
        <f t="shared" ref="E229:AU229" si="220">AVERAGE(E225:E228)</f>
        <v>39</v>
      </c>
      <c r="F229" s="17">
        <f t="shared" si="220"/>
        <v>34</v>
      </c>
      <c r="G229" s="17" t="e">
        <f t="shared" si="220"/>
        <v>#DIV/0!</v>
      </c>
      <c r="H229" s="17" t="e">
        <f t="shared" si="220"/>
        <v>#DIV/0!</v>
      </c>
      <c r="I229" s="17" t="e">
        <f t="shared" si="220"/>
        <v>#DIV/0!</v>
      </c>
      <c r="J229" s="17">
        <f t="shared" si="220"/>
        <v>17.175000000000001</v>
      </c>
      <c r="K229" s="17">
        <f t="shared" si="220"/>
        <v>1.2875000000000001</v>
      </c>
      <c r="L229" s="17">
        <f t="shared" si="220"/>
        <v>1.8524999999999998</v>
      </c>
      <c r="M229" s="17" t="e">
        <f t="shared" si="220"/>
        <v>#DIV/0!</v>
      </c>
      <c r="N229" s="17" t="e">
        <f t="shared" si="220"/>
        <v>#DIV/0!</v>
      </c>
      <c r="O229" s="17">
        <f t="shared" si="220"/>
        <v>2.5</v>
      </c>
      <c r="P229" s="17">
        <f t="shared" si="220"/>
        <v>1</v>
      </c>
      <c r="Q229" s="17">
        <f t="shared" si="220"/>
        <v>1.5</v>
      </c>
      <c r="R229" s="17">
        <f t="shared" si="220"/>
        <v>0</v>
      </c>
      <c r="S229" s="17" t="e">
        <f t="shared" si="220"/>
        <v>#DIV/0!</v>
      </c>
      <c r="T229" s="17" t="e">
        <f t="shared" si="220"/>
        <v>#DIV/0!</v>
      </c>
      <c r="U229" s="17">
        <f t="shared" si="220"/>
        <v>10</v>
      </c>
      <c r="V229" s="17">
        <f t="shared" si="220"/>
        <v>27.5</v>
      </c>
      <c r="W229" s="17">
        <f t="shared" si="220"/>
        <v>0</v>
      </c>
      <c r="X229" s="17" t="e">
        <f t="shared" si="220"/>
        <v>#DIV/0!</v>
      </c>
      <c r="Y229" s="17" t="e">
        <f t="shared" si="220"/>
        <v>#DIV/0!</v>
      </c>
      <c r="Z229" s="17">
        <f t="shared" si="220"/>
        <v>37.5</v>
      </c>
      <c r="AA229" s="17">
        <f t="shared" si="220"/>
        <v>10</v>
      </c>
      <c r="AB229" s="17">
        <f t="shared" si="220"/>
        <v>0</v>
      </c>
      <c r="AC229" s="17">
        <f t="shared" si="220"/>
        <v>10</v>
      </c>
      <c r="AD229" s="17">
        <f t="shared" si="220"/>
        <v>20</v>
      </c>
      <c r="AE229" s="17">
        <f t="shared" si="220"/>
        <v>0</v>
      </c>
      <c r="AF229" s="17" t="e">
        <f t="shared" si="220"/>
        <v>#DIV/0!</v>
      </c>
      <c r="AG229" s="17" t="e">
        <f t="shared" si="220"/>
        <v>#DIV/0!</v>
      </c>
      <c r="AH229" s="17" t="e">
        <f t="shared" si="220"/>
        <v>#DIV/0!</v>
      </c>
      <c r="AI229" s="17" t="e">
        <f t="shared" si="220"/>
        <v>#DIV/0!</v>
      </c>
      <c r="AJ229" s="17" t="e">
        <f t="shared" si="220"/>
        <v>#DIV/0!</v>
      </c>
      <c r="AK229" s="17" t="e">
        <f t="shared" si="220"/>
        <v>#DIV/0!</v>
      </c>
      <c r="AL229" s="19">
        <f t="shared" si="220"/>
        <v>3.7499999999999999E-2</v>
      </c>
      <c r="AM229" s="19">
        <f t="shared" si="220"/>
        <v>5.1299999999999998E-2</v>
      </c>
      <c r="AN229" s="19" t="e">
        <f t="shared" si="220"/>
        <v>#DIV/0!</v>
      </c>
      <c r="AO229" s="19" t="e">
        <f t="shared" si="220"/>
        <v>#DIV/0!</v>
      </c>
      <c r="AP229" s="19" t="e">
        <f t="shared" si="220"/>
        <v>#DIV/0!</v>
      </c>
      <c r="AQ229" s="19">
        <f t="shared" si="220"/>
        <v>0.27300000000000002</v>
      </c>
      <c r="AR229" s="19">
        <f t="shared" si="220"/>
        <v>0.92149999999999999</v>
      </c>
      <c r="AS229" s="19">
        <f t="shared" si="220"/>
        <v>0.18225</v>
      </c>
      <c r="AT229" s="19" t="e">
        <f t="shared" si="220"/>
        <v>#DIV/0!</v>
      </c>
      <c r="AU229" s="19" t="e">
        <f t="shared" si="220"/>
        <v>#DIV/0!</v>
      </c>
      <c r="AV229" s="22">
        <f t="shared" ref="AV229:AX229" si="221">AVERAGE(AV225:AV228)</f>
        <v>4.0787999999999993</v>
      </c>
      <c r="AW229" s="22">
        <f t="shared" si="221"/>
        <v>70.670349999999999</v>
      </c>
      <c r="AX229" s="15">
        <f t="shared" si="221"/>
        <v>74.74915</v>
      </c>
    </row>
    <row r="230" spans="1:50" s="18" customFormat="1" x14ac:dyDescent="0.25">
      <c r="A230" s="18" t="s">
        <v>53</v>
      </c>
      <c r="B230" s="18">
        <v>1977</v>
      </c>
      <c r="C230" s="18" t="s">
        <v>60</v>
      </c>
      <c r="D230" s="18" t="s">
        <v>62</v>
      </c>
      <c r="E230" s="17">
        <f>STDEV(E225:E228)</f>
        <v>0</v>
      </c>
      <c r="F230" s="17">
        <f t="shared" ref="F230:AX230" si="222">STDEV(F225:F228)</f>
        <v>0</v>
      </c>
      <c r="G230" s="17" t="e">
        <f t="shared" si="222"/>
        <v>#DIV/0!</v>
      </c>
      <c r="H230" s="17" t="e">
        <f t="shared" si="222"/>
        <v>#DIV/0!</v>
      </c>
      <c r="I230" s="17" t="e">
        <f t="shared" si="222"/>
        <v>#DIV/0!</v>
      </c>
      <c r="J230" s="17">
        <f t="shared" si="222"/>
        <v>0.33040379335998293</v>
      </c>
      <c r="K230" s="17">
        <f t="shared" si="222"/>
        <v>9.535023160258535E-2</v>
      </c>
      <c r="L230" s="17">
        <f t="shared" si="222"/>
        <v>6.1846584384264838E-2</v>
      </c>
      <c r="M230" s="17" t="e">
        <f t="shared" si="222"/>
        <v>#DIV/0!</v>
      </c>
      <c r="N230" s="17" t="e">
        <f t="shared" si="222"/>
        <v>#DIV/0!</v>
      </c>
      <c r="O230" s="17">
        <f t="shared" si="222"/>
        <v>0</v>
      </c>
      <c r="P230" s="17">
        <f t="shared" si="222"/>
        <v>0</v>
      </c>
      <c r="Q230" s="17">
        <f t="shared" si="222"/>
        <v>0</v>
      </c>
      <c r="R230" s="17">
        <f t="shared" si="222"/>
        <v>0</v>
      </c>
      <c r="S230" s="17" t="e">
        <f t="shared" si="222"/>
        <v>#DIV/0!</v>
      </c>
      <c r="T230" s="17" t="e">
        <f t="shared" si="222"/>
        <v>#DIV/0!</v>
      </c>
      <c r="U230" s="17">
        <f t="shared" si="222"/>
        <v>0</v>
      </c>
      <c r="V230" s="17">
        <f t="shared" si="222"/>
        <v>1.9148542155126762</v>
      </c>
      <c r="W230" s="17">
        <f t="shared" si="222"/>
        <v>0</v>
      </c>
      <c r="X230" s="17" t="e">
        <f t="shared" si="222"/>
        <v>#DIV/0!</v>
      </c>
      <c r="Y230" s="17" t="e">
        <f t="shared" si="222"/>
        <v>#DIV/0!</v>
      </c>
      <c r="Z230" s="17">
        <f t="shared" si="222"/>
        <v>1.9148542155126762</v>
      </c>
      <c r="AA230" s="17">
        <f t="shared" si="222"/>
        <v>0</v>
      </c>
      <c r="AB230" s="17">
        <f t="shared" si="222"/>
        <v>0</v>
      </c>
      <c r="AC230" s="17">
        <f t="shared" si="222"/>
        <v>0</v>
      </c>
      <c r="AD230" s="17">
        <f t="shared" si="222"/>
        <v>0</v>
      </c>
      <c r="AE230" s="17">
        <f t="shared" si="222"/>
        <v>0</v>
      </c>
      <c r="AF230" s="17" t="e">
        <f t="shared" si="222"/>
        <v>#DIV/0!</v>
      </c>
      <c r="AG230" s="17" t="e">
        <f t="shared" si="222"/>
        <v>#DIV/0!</v>
      </c>
      <c r="AH230" s="17" t="e">
        <f t="shared" si="222"/>
        <v>#DIV/0!</v>
      </c>
      <c r="AI230" s="17" t="e">
        <f t="shared" si="222"/>
        <v>#DIV/0!</v>
      </c>
      <c r="AJ230" s="17" t="e">
        <f t="shared" si="222"/>
        <v>#DIV/0!</v>
      </c>
      <c r="AK230" s="17" t="e">
        <f t="shared" si="222"/>
        <v>#DIV/0!</v>
      </c>
      <c r="AL230" s="17">
        <f t="shared" si="222"/>
        <v>0</v>
      </c>
      <c r="AM230" s="17">
        <f t="shared" si="222"/>
        <v>0</v>
      </c>
      <c r="AN230" s="17" t="e">
        <f t="shared" si="222"/>
        <v>#DIV/0!</v>
      </c>
      <c r="AO230" s="17" t="e">
        <f t="shared" si="222"/>
        <v>#DIV/0!</v>
      </c>
      <c r="AP230" s="17" t="e">
        <f t="shared" si="222"/>
        <v>#DIV/0!</v>
      </c>
      <c r="AQ230" s="17">
        <f t="shared" si="222"/>
        <v>0</v>
      </c>
      <c r="AR230" s="17">
        <f t="shared" si="222"/>
        <v>4.7106262853255497E-2</v>
      </c>
      <c r="AS230" s="17">
        <f t="shared" si="222"/>
        <v>1.693861466196887E-2</v>
      </c>
      <c r="AT230" s="17" t="e">
        <f t="shared" si="222"/>
        <v>#DIV/0!</v>
      </c>
      <c r="AU230" s="17" t="e">
        <f t="shared" si="222"/>
        <v>#DIV/0!</v>
      </c>
      <c r="AV230" s="17">
        <f t="shared" si="222"/>
        <v>0</v>
      </c>
      <c r="AW230" s="17">
        <f t="shared" si="222"/>
        <v>3.5602179198283168</v>
      </c>
      <c r="AX230" s="17">
        <f t="shared" si="222"/>
        <v>3.5602179198283168</v>
      </c>
    </row>
    <row r="231" spans="1:50" s="11" customFormat="1" x14ac:dyDescent="0.25">
      <c r="A231" s="11" t="s">
        <v>54</v>
      </c>
      <c r="B231" s="11">
        <v>1977</v>
      </c>
      <c r="C231" s="11" t="s">
        <v>59</v>
      </c>
      <c r="D231" s="11" t="s">
        <v>19</v>
      </c>
      <c r="E231" s="12"/>
      <c r="F231" s="12"/>
      <c r="G231" s="12"/>
      <c r="H231" s="12"/>
      <c r="I231" s="12"/>
      <c r="J231" s="12">
        <v>8.4</v>
      </c>
      <c r="K231" s="12">
        <v>1.1000000000000001</v>
      </c>
      <c r="L231" s="12"/>
      <c r="M231" s="12"/>
      <c r="N231" s="12"/>
      <c r="O231" s="12">
        <f>SUM(P231:T231)</f>
        <v>0</v>
      </c>
      <c r="P231" s="12">
        <v>0</v>
      </c>
      <c r="Q231" s="12"/>
      <c r="R231" s="12"/>
      <c r="S231" s="12"/>
      <c r="T231" s="12"/>
      <c r="U231" s="12">
        <v>6</v>
      </c>
      <c r="V231" s="12">
        <v>44</v>
      </c>
      <c r="W231" s="12">
        <v>0</v>
      </c>
      <c r="X231" s="12"/>
      <c r="Y231" s="12"/>
      <c r="Z231" s="12">
        <f>SUM(U231:Y231)</f>
        <v>50</v>
      </c>
      <c r="AA231" s="12">
        <v>6</v>
      </c>
      <c r="AB231" s="12">
        <v>4</v>
      </c>
      <c r="AC231" s="12">
        <v>6</v>
      </c>
      <c r="AD231" s="12">
        <v>24</v>
      </c>
      <c r="AE231" s="12">
        <v>0</v>
      </c>
      <c r="AF231" s="12"/>
      <c r="AG231" s="12">
        <v>6</v>
      </c>
      <c r="AH231" s="12">
        <v>44</v>
      </c>
      <c r="AI231" s="12"/>
      <c r="AJ231" s="12"/>
      <c r="AK231" s="12"/>
      <c r="AL231" s="13"/>
      <c r="AM231" s="13"/>
      <c r="AN231" s="13"/>
      <c r="AO231" s="13"/>
      <c r="AP231" s="13"/>
      <c r="AQ231" s="13">
        <v>0.54300000000000004</v>
      </c>
      <c r="AR231" s="13">
        <v>0.75800000000000001</v>
      </c>
      <c r="AS231" s="13"/>
      <c r="AT231" s="13"/>
      <c r="AU231" s="13"/>
      <c r="AV231" s="22">
        <f>(P231*E231*AL231)+(F231*Q231*AM231)+(G231*R231*AN231)+(H231*S231*AO231)+(I231*T231*AP231)</f>
        <v>0</v>
      </c>
      <c r="AW231" s="22">
        <f>(J231*AQ231*AC231)+(K231*AR231*AD231)+(L231*AS231*AE231)+(M231*AT231*AF231)</f>
        <v>47.378400000000006</v>
      </c>
      <c r="AX231" s="15">
        <f>AW231+AV231</f>
        <v>47.378400000000006</v>
      </c>
    </row>
    <row r="232" spans="1:50" s="11" customFormat="1" x14ac:dyDescent="0.25">
      <c r="A232" s="11" t="s">
        <v>54</v>
      </c>
      <c r="B232" s="11">
        <v>1977</v>
      </c>
      <c r="C232" s="11" t="s">
        <v>59</v>
      </c>
      <c r="D232" s="11" t="s">
        <v>20</v>
      </c>
      <c r="E232" s="12"/>
      <c r="F232" s="12"/>
      <c r="G232" s="12"/>
      <c r="H232" s="12"/>
      <c r="I232" s="12"/>
      <c r="J232" s="12">
        <v>8.4</v>
      </c>
      <c r="K232" s="12">
        <v>1.24</v>
      </c>
      <c r="L232" s="12"/>
      <c r="M232" s="12"/>
      <c r="N232" s="12"/>
      <c r="O232" s="12">
        <f t="shared" ref="O232:O234" si="223">SUM(P232:T232)</f>
        <v>0</v>
      </c>
      <c r="P232" s="12">
        <v>0</v>
      </c>
      <c r="Q232" s="12"/>
      <c r="R232" s="12"/>
      <c r="S232" s="12"/>
      <c r="T232" s="12"/>
      <c r="U232" s="12">
        <v>6</v>
      </c>
      <c r="V232" s="12">
        <v>44</v>
      </c>
      <c r="W232" s="12">
        <v>0</v>
      </c>
      <c r="X232" s="12"/>
      <c r="Y232" s="12"/>
      <c r="Z232" s="12">
        <f t="shared" ref="Z232:Z234" si="224">SUM(U232:Y232)</f>
        <v>50</v>
      </c>
      <c r="AA232" s="12">
        <v>6</v>
      </c>
      <c r="AB232" s="12">
        <v>4</v>
      </c>
      <c r="AC232" s="12">
        <v>6</v>
      </c>
      <c r="AD232" s="12">
        <v>24</v>
      </c>
      <c r="AE232" s="12">
        <v>0</v>
      </c>
      <c r="AF232" s="12"/>
      <c r="AG232" s="12">
        <v>6</v>
      </c>
      <c r="AH232" s="12">
        <v>44</v>
      </c>
      <c r="AI232" s="12"/>
      <c r="AJ232" s="12"/>
      <c r="AK232" s="12"/>
      <c r="AL232" s="13"/>
      <c r="AM232" s="13"/>
      <c r="AN232" s="13"/>
      <c r="AO232" s="13"/>
      <c r="AP232" s="13"/>
      <c r="AQ232" s="13">
        <v>0.54300000000000004</v>
      </c>
      <c r="AR232" s="13">
        <v>0.71799999999999997</v>
      </c>
      <c r="AS232" s="13"/>
      <c r="AT232" s="13"/>
      <c r="AU232" s="13"/>
      <c r="AV232" s="22">
        <f>(P232*E232*AL232)+(F232*Q232*AM232)+(G232*R232*AN232)+(H232*S232*AO232)+(I232*T232*AP232)</f>
        <v>0</v>
      </c>
      <c r="AW232" s="22">
        <f>(J232*AQ232*AC232)+(K232*AR232*AD232)+(L232*AS232*AE232)+(M232*AT232*AF232)</f>
        <v>48.734880000000004</v>
      </c>
      <c r="AX232" s="15">
        <f>AW232+AV232</f>
        <v>48.734880000000004</v>
      </c>
    </row>
    <row r="233" spans="1:50" s="11" customFormat="1" x14ac:dyDescent="0.25">
      <c r="A233" s="11" t="s">
        <v>54</v>
      </c>
      <c r="B233" s="11">
        <v>1977</v>
      </c>
      <c r="C233" s="11" t="s">
        <v>59</v>
      </c>
      <c r="D233" s="11" t="s">
        <v>21</v>
      </c>
      <c r="E233" s="12"/>
      <c r="F233" s="12"/>
      <c r="G233" s="12"/>
      <c r="H233" s="12"/>
      <c r="I233" s="12"/>
      <c r="J233" s="12">
        <v>8.3000000000000007</v>
      </c>
      <c r="K233" s="12">
        <v>1.1599999999999999</v>
      </c>
      <c r="L233" s="12"/>
      <c r="M233" s="12"/>
      <c r="N233" s="12"/>
      <c r="O233" s="12">
        <f t="shared" si="223"/>
        <v>0</v>
      </c>
      <c r="P233" s="12">
        <v>0</v>
      </c>
      <c r="Q233" s="12"/>
      <c r="R233" s="12"/>
      <c r="S233" s="12"/>
      <c r="T233" s="12"/>
      <c r="U233" s="12">
        <v>6</v>
      </c>
      <c r="V233" s="12">
        <v>44</v>
      </c>
      <c r="W233" s="12">
        <v>0</v>
      </c>
      <c r="X233" s="12"/>
      <c r="Y233" s="12"/>
      <c r="Z233" s="12">
        <f t="shared" si="224"/>
        <v>50</v>
      </c>
      <c r="AA233" s="12">
        <v>6</v>
      </c>
      <c r="AB233" s="12">
        <v>4</v>
      </c>
      <c r="AC233" s="12">
        <v>6</v>
      </c>
      <c r="AD233" s="12">
        <v>24</v>
      </c>
      <c r="AE233" s="12">
        <v>0</v>
      </c>
      <c r="AF233" s="12"/>
      <c r="AG233" s="12">
        <v>6</v>
      </c>
      <c r="AH233" s="12">
        <v>44</v>
      </c>
      <c r="AI233" s="12"/>
      <c r="AJ233" s="12"/>
      <c r="AK233" s="12"/>
      <c r="AL233" s="13"/>
      <c r="AM233" s="13"/>
      <c r="AN233" s="13"/>
      <c r="AO233" s="13"/>
      <c r="AP233" s="13"/>
      <c r="AQ233" s="13">
        <v>0.54300000000000004</v>
      </c>
      <c r="AR233" s="13">
        <v>0.7</v>
      </c>
      <c r="AS233" s="13"/>
      <c r="AT233" s="13"/>
      <c r="AU233" s="13"/>
      <c r="AV233" s="22">
        <f>(P233*E233*AL233)+(F233*Q233*AM233)+(G233*R233*AN233)+(H233*S233*AO233)+(I233*T233*AP233)</f>
        <v>0</v>
      </c>
      <c r="AW233" s="22">
        <f>(J233*AQ233*AC233)+(K233*AR233*AD233)+(L233*AS233*AE233)+(M233*AT233*AF233)</f>
        <v>46.529400000000003</v>
      </c>
      <c r="AX233" s="15">
        <f>AW233+AV233</f>
        <v>46.529400000000003</v>
      </c>
    </row>
    <row r="234" spans="1:50" s="11" customFormat="1" x14ac:dyDescent="0.25">
      <c r="A234" s="11" t="s">
        <v>54</v>
      </c>
      <c r="B234" s="11">
        <v>1977</v>
      </c>
      <c r="C234" s="11" t="s">
        <v>59</v>
      </c>
      <c r="D234" s="11" t="s">
        <v>22</v>
      </c>
      <c r="E234" s="12"/>
      <c r="F234" s="12"/>
      <c r="G234" s="12"/>
      <c r="H234" s="12"/>
      <c r="I234" s="12"/>
      <c r="J234" s="12">
        <v>8.6</v>
      </c>
      <c r="K234" s="12">
        <v>1.2</v>
      </c>
      <c r="L234" s="12"/>
      <c r="M234" s="12"/>
      <c r="N234" s="12"/>
      <c r="O234" s="12">
        <f t="shared" si="223"/>
        <v>0</v>
      </c>
      <c r="P234" s="12">
        <v>0</v>
      </c>
      <c r="Q234" s="12"/>
      <c r="R234" s="12"/>
      <c r="S234" s="12"/>
      <c r="T234" s="12"/>
      <c r="U234" s="12">
        <v>6</v>
      </c>
      <c r="V234" s="12">
        <v>44</v>
      </c>
      <c r="W234" s="12">
        <v>0</v>
      </c>
      <c r="X234" s="12"/>
      <c r="Y234" s="12"/>
      <c r="Z234" s="12">
        <f t="shared" si="224"/>
        <v>50</v>
      </c>
      <c r="AA234" s="12">
        <v>6</v>
      </c>
      <c r="AB234" s="12">
        <v>4</v>
      </c>
      <c r="AC234" s="12">
        <v>6</v>
      </c>
      <c r="AD234" s="12">
        <v>24</v>
      </c>
      <c r="AE234" s="12">
        <v>0</v>
      </c>
      <c r="AF234" s="12"/>
      <c r="AG234" s="12">
        <v>6</v>
      </c>
      <c r="AH234" s="12">
        <v>44</v>
      </c>
      <c r="AI234" s="12"/>
      <c r="AJ234" s="12"/>
      <c r="AK234" s="12"/>
      <c r="AL234" s="13"/>
      <c r="AM234" s="13"/>
      <c r="AN234" s="13"/>
      <c r="AO234" s="13"/>
      <c r="AP234" s="13"/>
      <c r="AQ234" s="13">
        <v>0.54300000000000004</v>
      </c>
      <c r="AR234" s="13">
        <v>0.70799999999999996</v>
      </c>
      <c r="AS234" s="13"/>
      <c r="AT234" s="13"/>
      <c r="AU234" s="13"/>
      <c r="AV234" s="22">
        <f>(P234*E234*AL234)+(F234*Q234*AM234)+(G234*R234*AN234)+(H234*S234*AO234)+(I234*T234*AP234)</f>
        <v>0</v>
      </c>
      <c r="AW234" s="22">
        <f>(J234*AQ234*AC234)+(K234*AR234*AD234)+(L234*AS234*AE234)+(M234*AT234*AF234)</f>
        <v>48.409199999999998</v>
      </c>
      <c r="AX234" s="15">
        <f>AW234+AV234</f>
        <v>48.409199999999998</v>
      </c>
    </row>
    <row r="235" spans="1:50" s="14" customFormat="1" x14ac:dyDescent="0.25">
      <c r="A235" s="14" t="s">
        <v>54</v>
      </c>
      <c r="B235" s="14">
        <v>1977</v>
      </c>
      <c r="C235" s="14" t="s">
        <v>59</v>
      </c>
      <c r="D235" s="14" t="s">
        <v>61</v>
      </c>
      <c r="E235" s="15" t="e">
        <f t="shared" ref="E235:AU235" si="225">AVERAGE(E231:E234)</f>
        <v>#DIV/0!</v>
      </c>
      <c r="F235" s="15" t="e">
        <f t="shared" si="225"/>
        <v>#DIV/0!</v>
      </c>
      <c r="G235" s="15" t="e">
        <f t="shared" si="225"/>
        <v>#DIV/0!</v>
      </c>
      <c r="H235" s="15" t="e">
        <f t="shared" si="225"/>
        <v>#DIV/0!</v>
      </c>
      <c r="I235" s="15" t="e">
        <f t="shared" si="225"/>
        <v>#DIV/0!</v>
      </c>
      <c r="J235" s="15">
        <f t="shared" si="225"/>
        <v>8.4250000000000007</v>
      </c>
      <c r="K235" s="15">
        <f t="shared" si="225"/>
        <v>1.175</v>
      </c>
      <c r="L235" s="15" t="e">
        <f t="shared" si="225"/>
        <v>#DIV/0!</v>
      </c>
      <c r="M235" s="15" t="e">
        <f t="shared" si="225"/>
        <v>#DIV/0!</v>
      </c>
      <c r="N235" s="15" t="e">
        <f t="shared" si="225"/>
        <v>#DIV/0!</v>
      </c>
      <c r="O235" s="15">
        <f t="shared" si="225"/>
        <v>0</v>
      </c>
      <c r="P235" s="15">
        <f t="shared" si="225"/>
        <v>0</v>
      </c>
      <c r="Q235" s="15" t="e">
        <f t="shared" si="225"/>
        <v>#DIV/0!</v>
      </c>
      <c r="R235" s="15" t="e">
        <f t="shared" si="225"/>
        <v>#DIV/0!</v>
      </c>
      <c r="S235" s="15" t="e">
        <f t="shared" si="225"/>
        <v>#DIV/0!</v>
      </c>
      <c r="T235" s="15" t="e">
        <f t="shared" si="225"/>
        <v>#DIV/0!</v>
      </c>
      <c r="U235" s="15">
        <f t="shared" si="225"/>
        <v>6</v>
      </c>
      <c r="V235" s="15">
        <f t="shared" si="225"/>
        <v>44</v>
      </c>
      <c r="W235" s="15">
        <f t="shared" si="225"/>
        <v>0</v>
      </c>
      <c r="X235" s="15" t="e">
        <f t="shared" si="225"/>
        <v>#DIV/0!</v>
      </c>
      <c r="Y235" s="15" t="e">
        <f t="shared" si="225"/>
        <v>#DIV/0!</v>
      </c>
      <c r="Z235" s="15">
        <f t="shared" si="225"/>
        <v>50</v>
      </c>
      <c r="AA235" s="15">
        <f t="shared" si="225"/>
        <v>6</v>
      </c>
      <c r="AB235" s="15">
        <f t="shared" si="225"/>
        <v>4</v>
      </c>
      <c r="AC235" s="15">
        <f t="shared" si="225"/>
        <v>6</v>
      </c>
      <c r="AD235" s="15">
        <f t="shared" si="225"/>
        <v>24</v>
      </c>
      <c r="AE235" s="15">
        <f t="shared" si="225"/>
        <v>0</v>
      </c>
      <c r="AF235" s="15" t="e">
        <f t="shared" si="225"/>
        <v>#DIV/0!</v>
      </c>
      <c r="AG235" s="15">
        <f t="shared" si="225"/>
        <v>6</v>
      </c>
      <c r="AH235" s="15">
        <f t="shared" si="225"/>
        <v>44</v>
      </c>
      <c r="AI235" s="15" t="e">
        <f t="shared" si="225"/>
        <v>#DIV/0!</v>
      </c>
      <c r="AJ235" s="15" t="e">
        <f t="shared" si="225"/>
        <v>#DIV/0!</v>
      </c>
      <c r="AK235" s="15" t="e">
        <f t="shared" si="225"/>
        <v>#DIV/0!</v>
      </c>
      <c r="AL235" s="16" t="e">
        <f t="shared" si="225"/>
        <v>#DIV/0!</v>
      </c>
      <c r="AM235" s="16" t="e">
        <f t="shared" si="225"/>
        <v>#DIV/0!</v>
      </c>
      <c r="AN235" s="16" t="e">
        <f t="shared" si="225"/>
        <v>#DIV/0!</v>
      </c>
      <c r="AO235" s="16" t="e">
        <f t="shared" si="225"/>
        <v>#DIV/0!</v>
      </c>
      <c r="AP235" s="16" t="e">
        <f t="shared" si="225"/>
        <v>#DIV/0!</v>
      </c>
      <c r="AQ235" s="16">
        <f t="shared" si="225"/>
        <v>0.54300000000000004</v>
      </c>
      <c r="AR235" s="16">
        <f t="shared" si="225"/>
        <v>0.72100000000000009</v>
      </c>
      <c r="AS235" s="16" t="e">
        <f t="shared" si="225"/>
        <v>#DIV/0!</v>
      </c>
      <c r="AT235" s="16" t="e">
        <f t="shared" si="225"/>
        <v>#DIV/0!</v>
      </c>
      <c r="AU235" s="16" t="e">
        <f t="shared" si="225"/>
        <v>#DIV/0!</v>
      </c>
      <c r="AV235" s="22">
        <f t="shared" ref="AV235:AX235" si="226">AVERAGE(AV231:AV234)</f>
        <v>0</v>
      </c>
      <c r="AW235" s="22">
        <f t="shared" si="226"/>
        <v>47.762970000000003</v>
      </c>
      <c r="AX235" s="15">
        <f t="shared" si="226"/>
        <v>47.762970000000003</v>
      </c>
    </row>
    <row r="236" spans="1:50" s="14" customFormat="1" x14ac:dyDescent="0.25">
      <c r="A236" s="14" t="s">
        <v>54</v>
      </c>
      <c r="B236" s="14">
        <v>1977</v>
      </c>
      <c r="C236" s="14" t="s">
        <v>59</v>
      </c>
      <c r="D236" s="14" t="s">
        <v>62</v>
      </c>
      <c r="E236" s="15" t="e">
        <f>STDEV(E231:E234)</f>
        <v>#DIV/0!</v>
      </c>
      <c r="F236" s="15" t="e">
        <f t="shared" ref="F236:AX236" si="227">STDEV(F231:F234)</f>
        <v>#DIV/0!</v>
      </c>
      <c r="G236" s="15" t="e">
        <f t="shared" si="227"/>
        <v>#DIV/0!</v>
      </c>
      <c r="H236" s="15" t="e">
        <f t="shared" si="227"/>
        <v>#DIV/0!</v>
      </c>
      <c r="I236" s="15" t="e">
        <f t="shared" si="227"/>
        <v>#DIV/0!</v>
      </c>
      <c r="J236" s="15">
        <f t="shared" si="227"/>
        <v>0.12583057392117872</v>
      </c>
      <c r="K236" s="15">
        <f t="shared" si="227"/>
        <v>5.9721576223896351E-2</v>
      </c>
      <c r="L236" s="15" t="e">
        <f t="shared" si="227"/>
        <v>#DIV/0!</v>
      </c>
      <c r="M236" s="15" t="e">
        <f t="shared" si="227"/>
        <v>#DIV/0!</v>
      </c>
      <c r="N236" s="15" t="e">
        <f t="shared" si="227"/>
        <v>#DIV/0!</v>
      </c>
      <c r="O236" s="15">
        <f t="shared" si="227"/>
        <v>0</v>
      </c>
      <c r="P236" s="15">
        <f t="shared" si="227"/>
        <v>0</v>
      </c>
      <c r="Q236" s="15" t="e">
        <f t="shared" si="227"/>
        <v>#DIV/0!</v>
      </c>
      <c r="R236" s="15" t="e">
        <f t="shared" si="227"/>
        <v>#DIV/0!</v>
      </c>
      <c r="S236" s="15" t="e">
        <f t="shared" si="227"/>
        <v>#DIV/0!</v>
      </c>
      <c r="T236" s="15" t="e">
        <f t="shared" si="227"/>
        <v>#DIV/0!</v>
      </c>
      <c r="U236" s="15">
        <f t="shared" si="227"/>
        <v>0</v>
      </c>
      <c r="V236" s="15">
        <f t="shared" si="227"/>
        <v>0</v>
      </c>
      <c r="W236" s="15">
        <f t="shared" si="227"/>
        <v>0</v>
      </c>
      <c r="X236" s="15" t="e">
        <f t="shared" si="227"/>
        <v>#DIV/0!</v>
      </c>
      <c r="Y236" s="15" t="e">
        <f t="shared" si="227"/>
        <v>#DIV/0!</v>
      </c>
      <c r="Z236" s="15">
        <f t="shared" si="227"/>
        <v>0</v>
      </c>
      <c r="AA236" s="15">
        <f t="shared" si="227"/>
        <v>0</v>
      </c>
      <c r="AB236" s="15">
        <f t="shared" si="227"/>
        <v>0</v>
      </c>
      <c r="AC236" s="15">
        <f t="shared" si="227"/>
        <v>0</v>
      </c>
      <c r="AD236" s="15">
        <f t="shared" si="227"/>
        <v>0</v>
      </c>
      <c r="AE236" s="15">
        <f t="shared" si="227"/>
        <v>0</v>
      </c>
      <c r="AF236" s="15" t="e">
        <f t="shared" si="227"/>
        <v>#DIV/0!</v>
      </c>
      <c r="AG236" s="15">
        <f t="shared" si="227"/>
        <v>0</v>
      </c>
      <c r="AH236" s="15">
        <f t="shared" si="227"/>
        <v>0</v>
      </c>
      <c r="AI236" s="15" t="e">
        <f t="shared" si="227"/>
        <v>#DIV/0!</v>
      </c>
      <c r="AJ236" s="15" t="e">
        <f t="shared" si="227"/>
        <v>#DIV/0!</v>
      </c>
      <c r="AK236" s="15" t="e">
        <f t="shared" si="227"/>
        <v>#DIV/0!</v>
      </c>
      <c r="AL236" s="15" t="e">
        <f t="shared" si="227"/>
        <v>#DIV/0!</v>
      </c>
      <c r="AM236" s="15" t="e">
        <f t="shared" si="227"/>
        <v>#DIV/0!</v>
      </c>
      <c r="AN236" s="15" t="e">
        <f t="shared" si="227"/>
        <v>#DIV/0!</v>
      </c>
      <c r="AO236" s="15" t="e">
        <f t="shared" si="227"/>
        <v>#DIV/0!</v>
      </c>
      <c r="AP236" s="15" t="e">
        <f t="shared" si="227"/>
        <v>#DIV/0!</v>
      </c>
      <c r="AQ236" s="15">
        <f t="shared" si="227"/>
        <v>0</v>
      </c>
      <c r="AR236" s="15">
        <f t="shared" si="227"/>
        <v>2.5742312768410453E-2</v>
      </c>
      <c r="AS236" s="15" t="e">
        <f t="shared" si="227"/>
        <v>#DIV/0!</v>
      </c>
      <c r="AT236" s="15" t="e">
        <f t="shared" si="227"/>
        <v>#DIV/0!</v>
      </c>
      <c r="AU236" s="15" t="e">
        <f t="shared" si="227"/>
        <v>#DIV/0!</v>
      </c>
      <c r="AV236" s="15">
        <f t="shared" si="227"/>
        <v>0</v>
      </c>
      <c r="AW236" s="15">
        <f t="shared" si="227"/>
        <v>1.0052879008522873</v>
      </c>
      <c r="AX236" s="15">
        <f t="shared" si="227"/>
        <v>1.0052879008522873</v>
      </c>
    </row>
    <row r="237" spans="1:50" s="11" customFormat="1" x14ac:dyDescent="0.25">
      <c r="A237" s="11" t="s">
        <v>54</v>
      </c>
      <c r="B237" s="11">
        <v>1977</v>
      </c>
      <c r="C237" s="11" t="s">
        <v>60</v>
      </c>
      <c r="D237" s="11" t="s">
        <v>25</v>
      </c>
      <c r="E237" s="12">
        <v>23.1</v>
      </c>
      <c r="F237" s="12">
        <v>20.6</v>
      </c>
      <c r="G237" s="12"/>
      <c r="H237" s="12"/>
      <c r="I237" s="12"/>
      <c r="J237" s="12">
        <v>8</v>
      </c>
      <c r="K237" s="12">
        <v>0.88</v>
      </c>
      <c r="L237" s="12"/>
      <c r="M237" s="12"/>
      <c r="N237" s="12"/>
      <c r="O237" s="12">
        <f t="shared" ref="O237:O240" si="228">SUM(P237:T237)</f>
        <v>2</v>
      </c>
      <c r="P237" s="12">
        <v>1.5</v>
      </c>
      <c r="Q237" s="12">
        <v>0.5</v>
      </c>
      <c r="R237" s="12">
        <v>0</v>
      </c>
      <c r="S237" s="12"/>
      <c r="T237" s="12"/>
      <c r="U237" s="12">
        <v>7</v>
      </c>
      <c r="V237" s="12">
        <v>43</v>
      </c>
      <c r="W237" s="12">
        <v>0</v>
      </c>
      <c r="X237" s="12"/>
      <c r="Y237" s="12"/>
      <c r="Z237" s="12">
        <f t="shared" ref="Z237:Z240" si="229">SUM(U237:Y237)</f>
        <v>50</v>
      </c>
      <c r="AA237" s="12">
        <v>7</v>
      </c>
      <c r="AB237" s="12">
        <v>3</v>
      </c>
      <c r="AC237" s="12">
        <v>7</v>
      </c>
      <c r="AD237" s="12">
        <v>23</v>
      </c>
      <c r="AE237" s="12">
        <v>0</v>
      </c>
      <c r="AF237" s="12"/>
      <c r="AG237" s="12">
        <v>7</v>
      </c>
      <c r="AH237" s="12">
        <v>43</v>
      </c>
      <c r="AI237" s="12"/>
      <c r="AJ237" s="12"/>
      <c r="AK237" s="12"/>
      <c r="AL237" s="12">
        <v>4.6300000000000001E-2</v>
      </c>
      <c r="AM237" s="12">
        <v>6.3799999999999996E-2</v>
      </c>
      <c r="AN237" s="13"/>
      <c r="AO237" s="13"/>
      <c r="AP237" s="13"/>
      <c r="AQ237" s="13">
        <v>0.438</v>
      </c>
      <c r="AR237" s="13">
        <v>0.495</v>
      </c>
      <c r="AS237" s="13"/>
      <c r="AT237" s="13"/>
      <c r="AU237" s="13"/>
      <c r="AV237" s="22">
        <f>(P237*E237*AL237)+(F237*Q237*AM237)+(G237*R237*AN237)+(H237*S237*AO237)+(I237*T237*AP237)</f>
        <v>2.2614350000000001</v>
      </c>
      <c r="AW237" s="22">
        <f>(J237*AQ237*AC237)+(K237*AR237*AD237)+(L237*AS237*AE237)+(M237*AT237*AF237)</f>
        <v>34.546799999999998</v>
      </c>
      <c r="AX237" s="15">
        <f>AW237+AV237</f>
        <v>36.808234999999996</v>
      </c>
    </row>
    <row r="238" spans="1:50" s="11" customFormat="1" x14ac:dyDescent="0.25">
      <c r="A238" s="11" t="s">
        <v>54</v>
      </c>
      <c r="B238" s="11">
        <v>1977</v>
      </c>
      <c r="C238" s="11" t="s">
        <v>60</v>
      </c>
      <c r="D238" s="11" t="s">
        <v>26</v>
      </c>
      <c r="E238" s="12">
        <v>23.1</v>
      </c>
      <c r="F238" s="12">
        <v>20.6</v>
      </c>
      <c r="G238" s="12"/>
      <c r="H238" s="12"/>
      <c r="I238" s="12"/>
      <c r="J238" s="12">
        <v>9</v>
      </c>
      <c r="K238" s="12">
        <v>1.37</v>
      </c>
      <c r="L238" s="12"/>
      <c r="M238" s="12"/>
      <c r="N238" s="12"/>
      <c r="O238" s="12">
        <f t="shared" si="228"/>
        <v>2</v>
      </c>
      <c r="P238" s="12">
        <v>1.5</v>
      </c>
      <c r="Q238" s="12">
        <v>0.5</v>
      </c>
      <c r="R238" s="12">
        <v>0</v>
      </c>
      <c r="S238" s="12"/>
      <c r="T238" s="12"/>
      <c r="U238" s="12">
        <v>5</v>
      </c>
      <c r="V238" s="12">
        <v>45</v>
      </c>
      <c r="W238" s="12">
        <v>0</v>
      </c>
      <c r="X238" s="12"/>
      <c r="Y238" s="12"/>
      <c r="Z238" s="12">
        <f t="shared" si="229"/>
        <v>50</v>
      </c>
      <c r="AA238" s="12">
        <v>5</v>
      </c>
      <c r="AB238" s="12">
        <v>5</v>
      </c>
      <c r="AC238" s="12">
        <v>5</v>
      </c>
      <c r="AD238" s="12">
        <v>25</v>
      </c>
      <c r="AE238" s="12">
        <v>0</v>
      </c>
      <c r="AF238" s="12"/>
      <c r="AG238" s="12">
        <v>5</v>
      </c>
      <c r="AH238" s="12">
        <v>45</v>
      </c>
      <c r="AI238" s="12"/>
      <c r="AJ238" s="12"/>
      <c r="AK238" s="12"/>
      <c r="AL238" s="12">
        <v>4.6300000000000001E-2</v>
      </c>
      <c r="AM238" s="12">
        <v>6.3799999999999996E-2</v>
      </c>
      <c r="AN238" s="13"/>
      <c r="AO238" s="13"/>
      <c r="AP238" s="13"/>
      <c r="AQ238" s="13">
        <v>0.438</v>
      </c>
      <c r="AR238" s="13">
        <v>0.56200000000000006</v>
      </c>
      <c r="AS238" s="13"/>
      <c r="AT238" s="13"/>
      <c r="AU238" s="13"/>
      <c r="AV238" s="22">
        <f>(P238*E238*AL238)+(F238*Q238*AM238)+(G238*R238*AN238)+(H238*S238*AO238)+(I238*T238*AP238)</f>
        <v>2.2614350000000001</v>
      </c>
      <c r="AW238" s="22">
        <f>(J238*AQ238*AC238)+(K238*AR238*AD238)+(L238*AS238*AE238)+(M238*AT238*AF238)</f>
        <v>38.958500000000001</v>
      </c>
      <c r="AX238" s="15">
        <f>AW238+AV238</f>
        <v>41.219935</v>
      </c>
    </row>
    <row r="239" spans="1:50" s="11" customFormat="1" x14ac:dyDescent="0.25">
      <c r="A239" s="11" t="s">
        <v>54</v>
      </c>
      <c r="B239" s="11">
        <v>1977</v>
      </c>
      <c r="C239" s="11" t="s">
        <v>60</v>
      </c>
      <c r="D239" s="11" t="s">
        <v>27</v>
      </c>
      <c r="E239" s="12">
        <v>23.1</v>
      </c>
      <c r="F239" s="12">
        <v>20.6</v>
      </c>
      <c r="G239" s="12"/>
      <c r="H239" s="12"/>
      <c r="I239" s="12"/>
      <c r="J239" s="12">
        <v>8.6</v>
      </c>
      <c r="K239" s="12">
        <v>0.99</v>
      </c>
      <c r="L239" s="12"/>
      <c r="M239" s="12"/>
      <c r="N239" s="12"/>
      <c r="O239" s="12">
        <f t="shared" si="228"/>
        <v>2</v>
      </c>
      <c r="P239" s="12">
        <v>1.5</v>
      </c>
      <c r="Q239" s="12">
        <v>0.5</v>
      </c>
      <c r="R239" s="12">
        <v>0</v>
      </c>
      <c r="S239" s="12"/>
      <c r="T239" s="12"/>
      <c r="U239" s="12">
        <v>7</v>
      </c>
      <c r="V239" s="12">
        <v>43</v>
      </c>
      <c r="W239" s="12">
        <v>0</v>
      </c>
      <c r="X239" s="12"/>
      <c r="Y239" s="12"/>
      <c r="Z239" s="12">
        <f t="shared" si="229"/>
        <v>50</v>
      </c>
      <c r="AA239" s="12">
        <v>7</v>
      </c>
      <c r="AB239" s="12">
        <v>3</v>
      </c>
      <c r="AC239" s="12">
        <v>7</v>
      </c>
      <c r="AD239" s="12">
        <v>23</v>
      </c>
      <c r="AE239" s="12">
        <v>0</v>
      </c>
      <c r="AF239" s="12"/>
      <c r="AG239" s="12">
        <v>7</v>
      </c>
      <c r="AH239" s="12">
        <v>43</v>
      </c>
      <c r="AI239" s="12"/>
      <c r="AJ239" s="12"/>
      <c r="AK239" s="12"/>
      <c r="AL239" s="12">
        <v>4.6300000000000001E-2</v>
      </c>
      <c r="AM239" s="12">
        <v>6.3799999999999996E-2</v>
      </c>
      <c r="AN239" s="13"/>
      <c r="AO239" s="13"/>
      <c r="AP239" s="13"/>
      <c r="AQ239" s="13">
        <v>0.438</v>
      </c>
      <c r="AR239" s="13">
        <v>0.58299999999999996</v>
      </c>
      <c r="AS239" s="13"/>
      <c r="AT239" s="13"/>
      <c r="AU239" s="13"/>
      <c r="AV239" s="22">
        <f>(P239*E239*AL239)+(F239*Q239*AM239)+(G239*R239*AN239)+(H239*S239*AO239)+(I239*T239*AP239)</f>
        <v>2.2614350000000001</v>
      </c>
      <c r="AW239" s="22">
        <f>(J239*AQ239*AC239)+(K239*AR239*AD239)+(L239*AS239*AE239)+(M239*AT239*AF239)</f>
        <v>39.642510000000001</v>
      </c>
      <c r="AX239" s="15">
        <f>AW239+AV239</f>
        <v>41.903945</v>
      </c>
    </row>
    <row r="240" spans="1:50" s="11" customFormat="1" x14ac:dyDescent="0.25">
      <c r="A240" s="11" t="s">
        <v>54</v>
      </c>
      <c r="B240" s="11">
        <v>1977</v>
      </c>
      <c r="C240" s="11" t="s">
        <v>60</v>
      </c>
      <c r="D240" s="11" t="s">
        <v>28</v>
      </c>
      <c r="E240" s="12">
        <v>23.1</v>
      </c>
      <c r="F240" s="12">
        <v>20.6</v>
      </c>
      <c r="G240" s="12"/>
      <c r="H240" s="12"/>
      <c r="I240" s="12"/>
      <c r="J240" s="12">
        <v>8.8000000000000007</v>
      </c>
      <c r="K240" s="12">
        <v>1.25</v>
      </c>
      <c r="L240" s="12"/>
      <c r="M240" s="12"/>
      <c r="N240" s="12"/>
      <c r="O240" s="12">
        <f t="shared" si="228"/>
        <v>2</v>
      </c>
      <c r="P240" s="12">
        <v>1.5</v>
      </c>
      <c r="Q240" s="12">
        <v>0.5</v>
      </c>
      <c r="R240" s="12">
        <v>0</v>
      </c>
      <c r="S240" s="12"/>
      <c r="T240" s="12"/>
      <c r="U240" s="12">
        <v>6</v>
      </c>
      <c r="V240" s="12">
        <v>44</v>
      </c>
      <c r="W240" s="12">
        <v>0</v>
      </c>
      <c r="X240" s="12"/>
      <c r="Y240" s="12"/>
      <c r="Z240" s="12">
        <f t="shared" si="229"/>
        <v>50</v>
      </c>
      <c r="AA240" s="12">
        <v>6</v>
      </c>
      <c r="AB240" s="12">
        <v>4</v>
      </c>
      <c r="AC240" s="12">
        <v>6</v>
      </c>
      <c r="AD240" s="12">
        <v>24</v>
      </c>
      <c r="AE240" s="12">
        <v>0</v>
      </c>
      <c r="AF240" s="12"/>
      <c r="AG240" s="12">
        <v>6</v>
      </c>
      <c r="AH240" s="12">
        <v>44</v>
      </c>
      <c r="AI240" s="12"/>
      <c r="AJ240" s="12"/>
      <c r="AK240" s="12"/>
      <c r="AL240" s="12">
        <v>4.6300000000000001E-2</v>
      </c>
      <c r="AM240" s="12">
        <v>6.3799999999999996E-2</v>
      </c>
      <c r="AN240" s="13"/>
      <c r="AO240" s="13"/>
      <c r="AP240" s="13"/>
      <c r="AQ240" s="13">
        <v>0.438</v>
      </c>
      <c r="AR240" s="13">
        <v>0.51</v>
      </c>
      <c r="AS240" s="13"/>
      <c r="AT240" s="13"/>
      <c r="AU240" s="13"/>
      <c r="AV240" s="22">
        <f>(P240*E240*AL240)+(F240*Q240*AM240)+(G240*R240*AN240)+(H240*S240*AO240)+(I240*T240*AP240)</f>
        <v>2.2614350000000001</v>
      </c>
      <c r="AW240" s="22">
        <f>(J240*AQ240*AC240)+(K240*AR240*AD240)+(L240*AS240*AE240)+(M240*AT240*AF240)</f>
        <v>38.426400000000001</v>
      </c>
      <c r="AX240" s="15">
        <f>AW240+AV240</f>
        <v>40.687835</v>
      </c>
    </row>
    <row r="241" spans="1:50" s="18" customFormat="1" x14ac:dyDescent="0.25">
      <c r="A241" s="18" t="s">
        <v>54</v>
      </c>
      <c r="B241" s="18">
        <v>1977</v>
      </c>
      <c r="C241" s="18" t="s">
        <v>60</v>
      </c>
      <c r="D241" s="18" t="s">
        <v>61</v>
      </c>
      <c r="E241" s="17">
        <f t="shared" ref="E241:AU241" si="230">AVERAGE(E237:E240)</f>
        <v>23.1</v>
      </c>
      <c r="F241" s="17">
        <f t="shared" si="230"/>
        <v>20.6</v>
      </c>
      <c r="G241" s="17" t="e">
        <f t="shared" si="230"/>
        <v>#DIV/0!</v>
      </c>
      <c r="H241" s="17" t="e">
        <f t="shared" si="230"/>
        <v>#DIV/0!</v>
      </c>
      <c r="I241" s="17" t="e">
        <f t="shared" si="230"/>
        <v>#DIV/0!</v>
      </c>
      <c r="J241" s="17">
        <f t="shared" si="230"/>
        <v>8.6000000000000014</v>
      </c>
      <c r="K241" s="17">
        <f t="shared" si="230"/>
        <v>1.1225000000000001</v>
      </c>
      <c r="L241" s="17" t="e">
        <f t="shared" si="230"/>
        <v>#DIV/0!</v>
      </c>
      <c r="M241" s="17" t="e">
        <f t="shared" si="230"/>
        <v>#DIV/0!</v>
      </c>
      <c r="N241" s="17" t="e">
        <f t="shared" si="230"/>
        <v>#DIV/0!</v>
      </c>
      <c r="O241" s="17">
        <f t="shared" si="230"/>
        <v>2</v>
      </c>
      <c r="P241" s="17">
        <f t="shared" si="230"/>
        <v>1.5</v>
      </c>
      <c r="Q241" s="17">
        <f t="shared" si="230"/>
        <v>0.5</v>
      </c>
      <c r="R241" s="17">
        <f t="shared" si="230"/>
        <v>0</v>
      </c>
      <c r="S241" s="17" t="e">
        <f t="shared" si="230"/>
        <v>#DIV/0!</v>
      </c>
      <c r="T241" s="17" t="e">
        <f t="shared" si="230"/>
        <v>#DIV/0!</v>
      </c>
      <c r="U241" s="17">
        <f t="shared" si="230"/>
        <v>6.25</v>
      </c>
      <c r="V241" s="17">
        <f t="shared" si="230"/>
        <v>43.75</v>
      </c>
      <c r="W241" s="17">
        <f t="shared" si="230"/>
        <v>0</v>
      </c>
      <c r="X241" s="17" t="e">
        <f t="shared" si="230"/>
        <v>#DIV/0!</v>
      </c>
      <c r="Y241" s="17" t="e">
        <f t="shared" si="230"/>
        <v>#DIV/0!</v>
      </c>
      <c r="Z241" s="17">
        <f t="shared" si="230"/>
        <v>50</v>
      </c>
      <c r="AA241" s="17">
        <f t="shared" si="230"/>
        <v>6.25</v>
      </c>
      <c r="AB241" s="17">
        <f t="shared" si="230"/>
        <v>3.75</v>
      </c>
      <c r="AC241" s="17">
        <f t="shared" si="230"/>
        <v>6.25</v>
      </c>
      <c r="AD241" s="17">
        <f t="shared" si="230"/>
        <v>23.75</v>
      </c>
      <c r="AE241" s="17">
        <f t="shared" si="230"/>
        <v>0</v>
      </c>
      <c r="AF241" s="17" t="e">
        <f t="shared" si="230"/>
        <v>#DIV/0!</v>
      </c>
      <c r="AG241" s="17">
        <f t="shared" si="230"/>
        <v>6.25</v>
      </c>
      <c r="AH241" s="17">
        <f t="shared" si="230"/>
        <v>43.75</v>
      </c>
      <c r="AI241" s="17" t="e">
        <f t="shared" si="230"/>
        <v>#DIV/0!</v>
      </c>
      <c r="AJ241" s="17" t="e">
        <f t="shared" si="230"/>
        <v>#DIV/0!</v>
      </c>
      <c r="AK241" s="17" t="e">
        <f t="shared" si="230"/>
        <v>#DIV/0!</v>
      </c>
      <c r="AL241" s="19">
        <f t="shared" si="230"/>
        <v>4.6300000000000001E-2</v>
      </c>
      <c r="AM241" s="19">
        <f t="shared" si="230"/>
        <v>6.3799999999999996E-2</v>
      </c>
      <c r="AN241" s="19" t="e">
        <f t="shared" si="230"/>
        <v>#DIV/0!</v>
      </c>
      <c r="AO241" s="19" t="e">
        <f t="shared" si="230"/>
        <v>#DIV/0!</v>
      </c>
      <c r="AP241" s="19" t="e">
        <f t="shared" si="230"/>
        <v>#DIV/0!</v>
      </c>
      <c r="AQ241" s="19">
        <f t="shared" si="230"/>
        <v>0.438</v>
      </c>
      <c r="AR241" s="19">
        <f t="shared" si="230"/>
        <v>0.53749999999999998</v>
      </c>
      <c r="AS241" s="19" t="e">
        <f t="shared" si="230"/>
        <v>#DIV/0!</v>
      </c>
      <c r="AT241" s="19" t="e">
        <f t="shared" si="230"/>
        <v>#DIV/0!</v>
      </c>
      <c r="AU241" s="19" t="e">
        <f t="shared" si="230"/>
        <v>#DIV/0!</v>
      </c>
      <c r="AV241" s="22">
        <f t="shared" ref="AV241:AX241" si="231">AVERAGE(AV237:AV240)</f>
        <v>2.2614350000000001</v>
      </c>
      <c r="AW241" s="22">
        <f t="shared" si="231"/>
        <v>37.893552499999998</v>
      </c>
      <c r="AX241" s="15">
        <f t="shared" si="231"/>
        <v>40.154987499999997</v>
      </c>
    </row>
    <row r="242" spans="1:50" s="18" customFormat="1" x14ac:dyDescent="0.25">
      <c r="A242" s="18" t="s">
        <v>54</v>
      </c>
      <c r="B242" s="18">
        <v>1977</v>
      </c>
      <c r="C242" s="18" t="s">
        <v>60</v>
      </c>
      <c r="D242" s="18" t="s">
        <v>62</v>
      </c>
      <c r="E242" s="17">
        <f>STDEV(E237:E240)</f>
        <v>0</v>
      </c>
      <c r="F242" s="17">
        <f t="shared" ref="F242:AX242" si="232">STDEV(F237:F240)</f>
        <v>0</v>
      </c>
      <c r="G242" s="17" t="e">
        <f t="shared" si="232"/>
        <v>#DIV/0!</v>
      </c>
      <c r="H242" s="17" t="e">
        <f t="shared" si="232"/>
        <v>#DIV/0!</v>
      </c>
      <c r="I242" s="17" t="e">
        <f t="shared" si="232"/>
        <v>#DIV/0!</v>
      </c>
      <c r="J242" s="17">
        <f t="shared" si="232"/>
        <v>0.43204937989385744</v>
      </c>
      <c r="K242" s="17">
        <f t="shared" si="232"/>
        <v>0.22647663602823678</v>
      </c>
      <c r="L242" s="17" t="e">
        <f t="shared" si="232"/>
        <v>#DIV/0!</v>
      </c>
      <c r="M242" s="17" t="e">
        <f t="shared" si="232"/>
        <v>#DIV/0!</v>
      </c>
      <c r="N242" s="17" t="e">
        <f t="shared" si="232"/>
        <v>#DIV/0!</v>
      </c>
      <c r="O242" s="17">
        <f t="shared" si="232"/>
        <v>0</v>
      </c>
      <c r="P242" s="17">
        <f t="shared" si="232"/>
        <v>0</v>
      </c>
      <c r="Q242" s="17">
        <f t="shared" si="232"/>
        <v>0</v>
      </c>
      <c r="R242" s="17">
        <f t="shared" si="232"/>
        <v>0</v>
      </c>
      <c r="S242" s="17" t="e">
        <f t="shared" si="232"/>
        <v>#DIV/0!</v>
      </c>
      <c r="T242" s="17" t="e">
        <f t="shared" si="232"/>
        <v>#DIV/0!</v>
      </c>
      <c r="U242" s="17">
        <f t="shared" si="232"/>
        <v>0.9574271077563381</v>
      </c>
      <c r="V242" s="17">
        <f t="shared" si="232"/>
        <v>0.9574271077563381</v>
      </c>
      <c r="W242" s="17">
        <f t="shared" si="232"/>
        <v>0</v>
      </c>
      <c r="X242" s="17" t="e">
        <f t="shared" si="232"/>
        <v>#DIV/0!</v>
      </c>
      <c r="Y242" s="17" t="e">
        <f t="shared" si="232"/>
        <v>#DIV/0!</v>
      </c>
      <c r="Z242" s="17">
        <f t="shared" si="232"/>
        <v>0</v>
      </c>
      <c r="AA242" s="17">
        <f t="shared" si="232"/>
        <v>0.9574271077563381</v>
      </c>
      <c r="AB242" s="17">
        <f t="shared" si="232"/>
        <v>0.9574271077563381</v>
      </c>
      <c r="AC242" s="17">
        <f t="shared" si="232"/>
        <v>0.9574271077563381</v>
      </c>
      <c r="AD242" s="17">
        <f t="shared" si="232"/>
        <v>0.9574271077563381</v>
      </c>
      <c r="AE242" s="17">
        <f t="shared" si="232"/>
        <v>0</v>
      </c>
      <c r="AF242" s="17" t="e">
        <f t="shared" si="232"/>
        <v>#DIV/0!</v>
      </c>
      <c r="AG242" s="17">
        <f t="shared" si="232"/>
        <v>0.9574271077563381</v>
      </c>
      <c r="AH242" s="17">
        <f t="shared" si="232"/>
        <v>0.9574271077563381</v>
      </c>
      <c r="AI242" s="17" t="e">
        <f t="shared" si="232"/>
        <v>#DIV/0!</v>
      </c>
      <c r="AJ242" s="17" t="e">
        <f t="shared" si="232"/>
        <v>#DIV/0!</v>
      </c>
      <c r="AK242" s="17" t="e">
        <f t="shared" si="232"/>
        <v>#DIV/0!</v>
      </c>
      <c r="AL242" s="17">
        <f t="shared" si="232"/>
        <v>0</v>
      </c>
      <c r="AM242" s="17">
        <f t="shared" si="232"/>
        <v>0</v>
      </c>
      <c r="AN242" s="17" t="e">
        <f t="shared" si="232"/>
        <v>#DIV/0!</v>
      </c>
      <c r="AO242" s="17" t="e">
        <f t="shared" si="232"/>
        <v>#DIV/0!</v>
      </c>
      <c r="AP242" s="17" t="e">
        <f t="shared" si="232"/>
        <v>#DIV/0!</v>
      </c>
      <c r="AQ242" s="17">
        <f t="shared" si="232"/>
        <v>0</v>
      </c>
      <c r="AR242" s="17">
        <f t="shared" si="232"/>
        <v>4.1765216787816785E-2</v>
      </c>
      <c r="AS242" s="17" t="e">
        <f t="shared" si="232"/>
        <v>#DIV/0!</v>
      </c>
      <c r="AT242" s="17" t="e">
        <f t="shared" si="232"/>
        <v>#DIV/0!</v>
      </c>
      <c r="AU242" s="17" t="e">
        <f t="shared" si="232"/>
        <v>#DIV/0!</v>
      </c>
      <c r="AV242" s="17">
        <f t="shared" si="232"/>
        <v>0</v>
      </c>
      <c r="AW242" s="17">
        <f t="shared" si="232"/>
        <v>2.2860186838748735</v>
      </c>
      <c r="AX242" s="17">
        <f t="shared" si="232"/>
        <v>2.2860186838748735</v>
      </c>
    </row>
    <row r="243" spans="1:50" s="11" customFormat="1" x14ac:dyDescent="0.25">
      <c r="A243" s="11" t="s">
        <v>55</v>
      </c>
      <c r="B243" s="11">
        <v>1977</v>
      </c>
      <c r="C243" s="11" t="s">
        <v>59</v>
      </c>
      <c r="D243" s="11" t="s">
        <v>19</v>
      </c>
      <c r="E243" s="12">
        <v>34.1</v>
      </c>
      <c r="F243" s="12"/>
      <c r="G243" s="12"/>
      <c r="H243" s="12"/>
      <c r="I243" s="12"/>
      <c r="J243" s="12">
        <v>12.35</v>
      </c>
      <c r="K243" s="12">
        <v>4.6399999999999997</v>
      </c>
      <c r="L243" s="12">
        <v>0.75</v>
      </c>
      <c r="M243" s="12"/>
      <c r="N243" s="12"/>
      <c r="O243" s="12">
        <f>SUM(P243:T243)</f>
        <v>0.5</v>
      </c>
      <c r="P243" s="12">
        <v>0.5</v>
      </c>
      <c r="Q243" s="12"/>
      <c r="R243" s="12"/>
      <c r="S243" s="12"/>
      <c r="T243" s="12"/>
      <c r="U243" s="12">
        <v>20</v>
      </c>
      <c r="V243" s="12">
        <v>20</v>
      </c>
      <c r="W243" s="12">
        <v>30</v>
      </c>
      <c r="X243" s="12"/>
      <c r="Y243" s="12"/>
      <c r="Z243" s="12">
        <f>SUM(U243:Y243)</f>
        <v>70</v>
      </c>
      <c r="AA243" s="12">
        <v>10</v>
      </c>
      <c r="AB243" s="12">
        <v>0</v>
      </c>
      <c r="AC243" s="12">
        <v>20</v>
      </c>
      <c r="AD243" s="12">
        <v>10</v>
      </c>
      <c r="AE243" s="12">
        <v>0</v>
      </c>
      <c r="AF243" s="12"/>
      <c r="AG243" s="12">
        <v>20</v>
      </c>
      <c r="AH243" s="12">
        <v>20</v>
      </c>
      <c r="AI243" s="12">
        <v>10</v>
      </c>
      <c r="AJ243" s="12"/>
      <c r="AK243" s="12"/>
      <c r="AL243" s="12">
        <v>9.3841642228739003E-2</v>
      </c>
      <c r="AM243" s="12"/>
      <c r="AN243" s="13"/>
      <c r="AO243" s="13"/>
      <c r="AP243" s="13"/>
      <c r="AQ243" s="13">
        <v>0.23</v>
      </c>
      <c r="AR243" s="13">
        <v>0.2</v>
      </c>
      <c r="AS243" s="13">
        <v>0.2</v>
      </c>
      <c r="AT243" s="13">
        <v>0</v>
      </c>
      <c r="AU243" s="13"/>
      <c r="AV243" s="22">
        <f>(P243*E243*AL243)+(F243*Q243*AM243)+(G243*R243*AN243)+(H243*S243*AO243)+(I243*T243*AP243)</f>
        <v>1.6</v>
      </c>
      <c r="AW243" s="22">
        <f>(J243*AQ243*AC243)+(K243*AR243*AD243)+(L243*AS243*AE243)+(M243*AT243*AF243)</f>
        <v>66.09</v>
      </c>
      <c r="AX243" s="15">
        <f>AW243+AV243</f>
        <v>67.69</v>
      </c>
    </row>
    <row r="244" spans="1:50" s="11" customFormat="1" x14ac:dyDescent="0.25">
      <c r="A244" s="11" t="s">
        <v>55</v>
      </c>
      <c r="B244" s="11">
        <v>1977</v>
      </c>
      <c r="C244" s="11" t="s">
        <v>59</v>
      </c>
      <c r="D244" s="11" t="s">
        <v>20</v>
      </c>
      <c r="E244" s="12">
        <v>42.35</v>
      </c>
      <c r="F244" s="12"/>
      <c r="G244" s="12"/>
      <c r="H244" s="12"/>
      <c r="I244" s="12"/>
      <c r="J244" s="12">
        <v>13.02</v>
      </c>
      <c r="K244" s="12">
        <v>4.95</v>
      </c>
      <c r="L244" s="12">
        <v>1.1000000000000001</v>
      </c>
      <c r="M244" s="12"/>
      <c r="N244" s="12"/>
      <c r="O244" s="12">
        <f t="shared" ref="O244:O247" si="233">SUM(P244:T244)</f>
        <v>0.5</v>
      </c>
      <c r="P244" s="12">
        <v>0.5</v>
      </c>
      <c r="Q244" s="12"/>
      <c r="R244" s="12"/>
      <c r="S244" s="12"/>
      <c r="T244" s="12"/>
      <c r="U244" s="12">
        <v>20</v>
      </c>
      <c r="V244" s="12">
        <v>22</v>
      </c>
      <c r="W244" s="12">
        <v>18</v>
      </c>
      <c r="X244" s="12"/>
      <c r="Y244" s="12"/>
      <c r="Z244" s="12">
        <f t="shared" ref="Z244:Z247" si="234">SUM(U244:Y244)</f>
        <v>60</v>
      </c>
      <c r="AA244" s="12">
        <v>10</v>
      </c>
      <c r="AB244" s="12">
        <v>0</v>
      </c>
      <c r="AC244" s="12">
        <v>20</v>
      </c>
      <c r="AD244" s="12">
        <v>10</v>
      </c>
      <c r="AE244" s="12">
        <v>0</v>
      </c>
      <c r="AF244" s="12"/>
      <c r="AG244" s="12">
        <v>20</v>
      </c>
      <c r="AH244" s="12">
        <v>22</v>
      </c>
      <c r="AI244" s="12">
        <v>8</v>
      </c>
      <c r="AJ244" s="12"/>
      <c r="AK244" s="12"/>
      <c r="AL244" s="12">
        <v>5.997638724911452E-2</v>
      </c>
      <c r="AM244" s="12"/>
      <c r="AN244" s="13"/>
      <c r="AO244" s="13"/>
      <c r="AP244" s="13"/>
      <c r="AQ244" s="13">
        <v>0.23699999999999999</v>
      </c>
      <c r="AR244" s="13">
        <v>0.21099999999999999</v>
      </c>
      <c r="AS244" s="13">
        <v>0.109</v>
      </c>
      <c r="AT244" s="13"/>
      <c r="AU244" s="13"/>
      <c r="AV244" s="22">
        <f>(P244*E244*AL244)+(F244*Q244*AM244)+(G244*R244*AN244)+(H244*S244*AO244)+(I244*T244*AP244)</f>
        <v>1.27</v>
      </c>
      <c r="AW244" s="22">
        <f>(J244*AQ244*AC244)+(K244*AR244*AD244)+(L244*AS244*AE244)+(M244*AT244*AF244)</f>
        <v>72.159300000000002</v>
      </c>
      <c r="AX244" s="15">
        <f>AW244+AV244</f>
        <v>73.429299999999998</v>
      </c>
    </row>
    <row r="245" spans="1:50" s="11" customFormat="1" x14ac:dyDescent="0.25">
      <c r="A245" s="11" t="s">
        <v>55</v>
      </c>
      <c r="B245" s="11">
        <v>1977</v>
      </c>
      <c r="C245" s="11" t="s">
        <v>59</v>
      </c>
      <c r="D245" s="11" t="s">
        <v>21</v>
      </c>
      <c r="E245" s="12">
        <v>41.37</v>
      </c>
      <c r="F245" s="12"/>
      <c r="G245" s="12"/>
      <c r="H245" s="12"/>
      <c r="I245" s="12"/>
      <c r="J245" s="12">
        <v>11.43</v>
      </c>
      <c r="K245" s="12">
        <v>5.58</v>
      </c>
      <c r="L245" s="12">
        <v>1.99</v>
      </c>
      <c r="M245" s="12"/>
      <c r="N245" s="12"/>
      <c r="O245" s="12">
        <f t="shared" si="233"/>
        <v>0.5</v>
      </c>
      <c r="P245" s="12">
        <v>0.5</v>
      </c>
      <c r="Q245" s="12"/>
      <c r="R245" s="12"/>
      <c r="S245" s="12"/>
      <c r="T245" s="12"/>
      <c r="U245" s="12">
        <v>15</v>
      </c>
      <c r="V245" s="12">
        <v>13</v>
      </c>
      <c r="W245" s="12">
        <v>32</v>
      </c>
      <c r="X245" s="12"/>
      <c r="Y245" s="12"/>
      <c r="Z245" s="12">
        <f t="shared" si="234"/>
        <v>60</v>
      </c>
      <c r="AA245" s="12">
        <v>10</v>
      </c>
      <c r="AB245" s="12">
        <v>0</v>
      </c>
      <c r="AC245" s="12">
        <v>15</v>
      </c>
      <c r="AD245" s="12">
        <v>13</v>
      </c>
      <c r="AE245" s="12">
        <v>2</v>
      </c>
      <c r="AF245" s="12"/>
      <c r="AG245" s="12">
        <v>15</v>
      </c>
      <c r="AH245" s="12">
        <v>13</v>
      </c>
      <c r="AI245" s="12">
        <v>22</v>
      </c>
      <c r="AJ245" s="12"/>
      <c r="AK245" s="12"/>
      <c r="AL245" s="12">
        <v>7.3483200386753697E-2</v>
      </c>
      <c r="AM245" s="12"/>
      <c r="AN245" s="13"/>
      <c r="AO245" s="13"/>
      <c r="AP245" s="13"/>
      <c r="AQ245" s="13">
        <v>0.41499999999999998</v>
      </c>
      <c r="AR245" s="13">
        <v>0.23400000000000001</v>
      </c>
      <c r="AS245" s="13">
        <v>0.223</v>
      </c>
      <c r="AT245" s="13"/>
      <c r="AU245" s="13"/>
      <c r="AV245" s="22">
        <f>(P245*E245*AL245)+(F245*Q245*AM245)+(G245*R245*AN245)+(H245*S245*AO245)+(I245*T245*AP245)</f>
        <v>1.5200000000000002</v>
      </c>
      <c r="AW245" s="22">
        <f>(J245*AQ245*AC245)+(K245*AR245*AD245)+(L245*AS245*AE245)+(M245*AT245*AF245)</f>
        <v>89.013649999999998</v>
      </c>
      <c r="AX245" s="15">
        <f>AW245+AV245</f>
        <v>90.533649999999994</v>
      </c>
    </row>
    <row r="246" spans="1:50" s="11" customFormat="1" x14ac:dyDescent="0.25">
      <c r="A246" s="11" t="s">
        <v>55</v>
      </c>
      <c r="B246" s="11">
        <v>1977</v>
      </c>
      <c r="C246" s="11" t="s">
        <v>59</v>
      </c>
      <c r="D246" s="11" t="s">
        <v>22</v>
      </c>
      <c r="E246" s="12">
        <v>39.409999999999997</v>
      </c>
      <c r="F246" s="12"/>
      <c r="G246" s="12"/>
      <c r="H246" s="12"/>
      <c r="I246" s="12"/>
      <c r="J246" s="12">
        <v>10.6</v>
      </c>
      <c r="K246" s="12">
        <v>5.59</v>
      </c>
      <c r="L246" s="12">
        <v>2.57</v>
      </c>
      <c r="M246" s="12"/>
      <c r="N246" s="12"/>
      <c r="O246" s="12">
        <f t="shared" si="233"/>
        <v>0.5</v>
      </c>
      <c r="P246" s="12">
        <v>0.5</v>
      </c>
      <c r="Q246" s="12"/>
      <c r="R246" s="12"/>
      <c r="S246" s="12"/>
      <c r="T246" s="12"/>
      <c r="U246" s="12">
        <v>12</v>
      </c>
      <c r="V246" s="12">
        <v>14</v>
      </c>
      <c r="W246" s="12">
        <v>34</v>
      </c>
      <c r="X246" s="12"/>
      <c r="Y246" s="12"/>
      <c r="Z246" s="12">
        <f t="shared" si="234"/>
        <v>60</v>
      </c>
      <c r="AA246" s="12">
        <v>10</v>
      </c>
      <c r="AB246" s="12">
        <v>0</v>
      </c>
      <c r="AC246" s="12">
        <v>12</v>
      </c>
      <c r="AD246" s="12">
        <v>14</v>
      </c>
      <c r="AE246" s="12">
        <v>4</v>
      </c>
      <c r="AF246" s="12"/>
      <c r="AG246" s="12">
        <v>12</v>
      </c>
      <c r="AH246" s="12">
        <v>14</v>
      </c>
      <c r="AI246" s="12">
        <v>24</v>
      </c>
      <c r="AJ246" s="12"/>
      <c r="AK246" s="12"/>
      <c r="AL246" s="12">
        <v>0.18675463080436439</v>
      </c>
      <c r="AM246" s="12"/>
      <c r="AN246" s="13"/>
      <c r="AO246" s="13"/>
      <c r="AP246" s="13"/>
      <c r="AQ246" s="13">
        <v>0.40699999999999997</v>
      </c>
      <c r="AR246" s="13">
        <v>0.318</v>
      </c>
      <c r="AS246" s="13">
        <v>0.23899999999999999</v>
      </c>
      <c r="AT246" s="13"/>
      <c r="AU246" s="13"/>
      <c r="AV246" s="22">
        <f>(P246*E246*AL246)+(F246*Q246*AM246)+(G246*R246*AN246)+(H246*S246*AO246)+(I246*T246*AP246)</f>
        <v>3.6799999999999997</v>
      </c>
      <c r="AW246" s="22">
        <f>(J246*AQ246*AC246)+(K246*AR246*AD246)+(L246*AS246*AE246)+(M246*AT246*AF246)</f>
        <v>79.11399999999999</v>
      </c>
      <c r="AX246" s="15">
        <f>AW246+AV246</f>
        <v>82.793999999999983</v>
      </c>
    </row>
    <row r="247" spans="1:50" s="11" customFormat="1" x14ac:dyDescent="0.25">
      <c r="A247" s="11" t="s">
        <v>55</v>
      </c>
      <c r="B247" s="11">
        <v>1977</v>
      </c>
      <c r="C247" s="11" t="s">
        <v>59</v>
      </c>
      <c r="D247" s="11" t="s">
        <v>23</v>
      </c>
      <c r="E247" s="12">
        <v>42.4</v>
      </c>
      <c r="F247" s="12"/>
      <c r="G247" s="12"/>
      <c r="H247" s="12"/>
      <c r="I247" s="12"/>
      <c r="J247" s="12">
        <v>9.9700000000000006</v>
      </c>
      <c r="K247" s="12">
        <v>4.7</v>
      </c>
      <c r="L247" s="12">
        <v>2.99</v>
      </c>
      <c r="M247" s="12"/>
      <c r="N247" s="12"/>
      <c r="O247" s="12">
        <f t="shared" si="233"/>
        <v>0.5</v>
      </c>
      <c r="P247" s="12">
        <v>0.5</v>
      </c>
      <c r="Q247" s="12"/>
      <c r="R247" s="12"/>
      <c r="S247" s="12"/>
      <c r="T247" s="12"/>
      <c r="U247" s="12">
        <v>20</v>
      </c>
      <c r="V247" s="12">
        <v>25</v>
      </c>
      <c r="W247" s="12">
        <v>25</v>
      </c>
      <c r="X247" s="12"/>
      <c r="Y247" s="12"/>
      <c r="Z247" s="12">
        <f t="shared" si="234"/>
        <v>70</v>
      </c>
      <c r="AA247" s="12">
        <v>10</v>
      </c>
      <c r="AB247" s="12">
        <v>0</v>
      </c>
      <c r="AC247" s="12">
        <v>20</v>
      </c>
      <c r="AD247" s="12">
        <v>10</v>
      </c>
      <c r="AE247" s="12">
        <v>0</v>
      </c>
      <c r="AF247" s="12"/>
      <c r="AG247" s="12">
        <v>20</v>
      </c>
      <c r="AH247" s="12">
        <v>25</v>
      </c>
      <c r="AI247" s="12">
        <v>5</v>
      </c>
      <c r="AJ247" s="12"/>
      <c r="AK247" s="12"/>
      <c r="AL247" s="12">
        <v>6.650943396226415E-2</v>
      </c>
      <c r="AM247" s="12"/>
      <c r="AN247" s="13"/>
      <c r="AO247" s="13"/>
      <c r="AP247" s="13"/>
      <c r="AQ247" s="13">
        <v>0.315</v>
      </c>
      <c r="AR247" s="13">
        <v>0.33400000000000002</v>
      </c>
      <c r="AS247" s="13">
        <v>0.27100000000000002</v>
      </c>
      <c r="AT247" s="13"/>
      <c r="AU247" s="13"/>
      <c r="AV247" s="22">
        <f>(P247*E247*AL247)+(F247*Q247*AM247)+(G247*R247*AN247)+(H247*S247*AO247)+(I247*T247*AP247)</f>
        <v>1.41</v>
      </c>
      <c r="AW247" s="22">
        <f>(J247*AQ247*AC247)+(K247*AR247*AD247)+(L247*AS247*AE247)+(M247*AT247*AF247)</f>
        <v>78.509000000000015</v>
      </c>
      <c r="AX247" s="15">
        <f>AW247+AV247</f>
        <v>79.919000000000011</v>
      </c>
    </row>
    <row r="248" spans="1:50" s="14" customFormat="1" x14ac:dyDescent="0.25">
      <c r="A248" s="14" t="s">
        <v>55</v>
      </c>
      <c r="B248" s="14">
        <v>1977</v>
      </c>
      <c r="C248" s="14" t="s">
        <v>59</v>
      </c>
      <c r="D248" s="14" t="s">
        <v>61</v>
      </c>
      <c r="E248" s="15">
        <f t="shared" ref="E248:AU248" si="235">AVERAGE(E243:E247)</f>
        <v>39.926000000000002</v>
      </c>
      <c r="F248" s="15" t="e">
        <f t="shared" si="235"/>
        <v>#DIV/0!</v>
      </c>
      <c r="G248" s="15" t="e">
        <f t="shared" si="235"/>
        <v>#DIV/0!</v>
      </c>
      <c r="H248" s="15" t="e">
        <f t="shared" si="235"/>
        <v>#DIV/0!</v>
      </c>
      <c r="I248" s="15" t="e">
        <f t="shared" si="235"/>
        <v>#DIV/0!</v>
      </c>
      <c r="J248" s="15">
        <f t="shared" si="235"/>
        <v>11.474</v>
      </c>
      <c r="K248" s="15">
        <f t="shared" si="235"/>
        <v>5.0919999999999996</v>
      </c>
      <c r="L248" s="15">
        <f t="shared" si="235"/>
        <v>1.8800000000000001</v>
      </c>
      <c r="M248" s="15" t="e">
        <f t="shared" si="235"/>
        <v>#DIV/0!</v>
      </c>
      <c r="N248" s="15" t="e">
        <f t="shared" si="235"/>
        <v>#DIV/0!</v>
      </c>
      <c r="O248" s="15">
        <f t="shared" si="235"/>
        <v>0.5</v>
      </c>
      <c r="P248" s="15">
        <f t="shared" si="235"/>
        <v>0.5</v>
      </c>
      <c r="Q248" s="15" t="e">
        <f t="shared" si="235"/>
        <v>#DIV/0!</v>
      </c>
      <c r="R248" s="15" t="e">
        <f t="shared" si="235"/>
        <v>#DIV/0!</v>
      </c>
      <c r="S248" s="15" t="e">
        <f t="shared" si="235"/>
        <v>#DIV/0!</v>
      </c>
      <c r="T248" s="15" t="e">
        <f t="shared" si="235"/>
        <v>#DIV/0!</v>
      </c>
      <c r="U248" s="15">
        <f t="shared" si="235"/>
        <v>17.399999999999999</v>
      </c>
      <c r="V248" s="15">
        <f t="shared" si="235"/>
        <v>18.8</v>
      </c>
      <c r="W248" s="15">
        <f t="shared" si="235"/>
        <v>27.8</v>
      </c>
      <c r="X248" s="15" t="e">
        <f t="shared" si="235"/>
        <v>#DIV/0!</v>
      </c>
      <c r="Y248" s="15" t="e">
        <f t="shared" si="235"/>
        <v>#DIV/0!</v>
      </c>
      <c r="Z248" s="15">
        <f t="shared" si="235"/>
        <v>64</v>
      </c>
      <c r="AA248" s="15">
        <f t="shared" si="235"/>
        <v>10</v>
      </c>
      <c r="AB248" s="15">
        <f t="shared" si="235"/>
        <v>0</v>
      </c>
      <c r="AC248" s="15">
        <f t="shared" si="235"/>
        <v>17.399999999999999</v>
      </c>
      <c r="AD248" s="15">
        <f t="shared" si="235"/>
        <v>11.4</v>
      </c>
      <c r="AE248" s="15">
        <f t="shared" si="235"/>
        <v>1.2</v>
      </c>
      <c r="AF248" s="15" t="e">
        <f t="shared" si="235"/>
        <v>#DIV/0!</v>
      </c>
      <c r="AG248" s="15">
        <f t="shared" si="235"/>
        <v>17.399999999999999</v>
      </c>
      <c r="AH248" s="15">
        <f t="shared" si="235"/>
        <v>18.8</v>
      </c>
      <c r="AI248" s="15">
        <f t="shared" si="235"/>
        <v>13.8</v>
      </c>
      <c r="AJ248" s="15" t="e">
        <f t="shared" si="235"/>
        <v>#DIV/0!</v>
      </c>
      <c r="AK248" s="15" t="e">
        <f t="shared" si="235"/>
        <v>#DIV/0!</v>
      </c>
      <c r="AL248" s="16">
        <f t="shared" si="235"/>
        <v>9.611305892624715E-2</v>
      </c>
      <c r="AM248" s="16" t="e">
        <f t="shared" si="235"/>
        <v>#DIV/0!</v>
      </c>
      <c r="AN248" s="16" t="e">
        <f t="shared" si="235"/>
        <v>#DIV/0!</v>
      </c>
      <c r="AO248" s="16" t="e">
        <f t="shared" si="235"/>
        <v>#DIV/0!</v>
      </c>
      <c r="AP248" s="16" t="e">
        <f t="shared" si="235"/>
        <v>#DIV/0!</v>
      </c>
      <c r="AQ248" s="16">
        <f t="shared" si="235"/>
        <v>0.32079999999999997</v>
      </c>
      <c r="AR248" s="16">
        <f t="shared" si="235"/>
        <v>0.25940000000000002</v>
      </c>
      <c r="AS248" s="16">
        <f t="shared" si="235"/>
        <v>0.2084</v>
      </c>
      <c r="AT248" s="16">
        <f t="shared" si="235"/>
        <v>0</v>
      </c>
      <c r="AU248" s="16" t="e">
        <f t="shared" si="235"/>
        <v>#DIV/0!</v>
      </c>
      <c r="AV248" s="22">
        <f t="shared" ref="AV248:AX248" si="236">AVERAGE(AV243:AV247)</f>
        <v>1.8960000000000001</v>
      </c>
      <c r="AW248" s="22">
        <f t="shared" si="236"/>
        <v>76.977189999999993</v>
      </c>
      <c r="AX248" s="15">
        <f t="shared" si="236"/>
        <v>78.873189999999994</v>
      </c>
    </row>
    <row r="249" spans="1:50" s="14" customFormat="1" x14ac:dyDescent="0.25">
      <c r="A249" s="14" t="s">
        <v>55</v>
      </c>
      <c r="B249" s="14">
        <v>1977</v>
      </c>
      <c r="C249" s="14" t="s">
        <v>59</v>
      </c>
      <c r="D249" s="14" t="s">
        <v>62</v>
      </c>
      <c r="E249" s="15">
        <f>STDEV(E243:E247)</f>
        <v>3.4745546477210563</v>
      </c>
      <c r="F249" s="15" t="e">
        <f t="shared" ref="F249:AX249" si="237">STDEV(F243:F247)</f>
        <v>#DIV/0!</v>
      </c>
      <c r="G249" s="15" t="e">
        <f t="shared" si="237"/>
        <v>#DIV/0!</v>
      </c>
      <c r="H249" s="15" t="e">
        <f t="shared" si="237"/>
        <v>#DIV/0!</v>
      </c>
      <c r="I249" s="15" t="e">
        <f t="shared" si="237"/>
        <v>#DIV/0!</v>
      </c>
      <c r="J249" s="15">
        <f t="shared" si="237"/>
        <v>1.2435151788377974</v>
      </c>
      <c r="K249" s="15">
        <f t="shared" si="237"/>
        <v>0.46483330345404472</v>
      </c>
      <c r="L249" s="15">
        <f t="shared" si="237"/>
        <v>0.94942087611343307</v>
      </c>
      <c r="M249" s="15" t="e">
        <f t="shared" si="237"/>
        <v>#DIV/0!</v>
      </c>
      <c r="N249" s="15" t="e">
        <f t="shared" si="237"/>
        <v>#DIV/0!</v>
      </c>
      <c r="O249" s="15">
        <f t="shared" si="237"/>
        <v>0</v>
      </c>
      <c r="P249" s="15">
        <f t="shared" si="237"/>
        <v>0</v>
      </c>
      <c r="Q249" s="15" t="e">
        <f t="shared" si="237"/>
        <v>#DIV/0!</v>
      </c>
      <c r="R249" s="15" t="e">
        <f t="shared" si="237"/>
        <v>#DIV/0!</v>
      </c>
      <c r="S249" s="15" t="e">
        <f t="shared" si="237"/>
        <v>#DIV/0!</v>
      </c>
      <c r="T249" s="15" t="e">
        <f t="shared" si="237"/>
        <v>#DIV/0!</v>
      </c>
      <c r="U249" s="15">
        <f t="shared" si="237"/>
        <v>3.7148351242013433</v>
      </c>
      <c r="V249" s="15">
        <f t="shared" si="237"/>
        <v>5.1672042731055239</v>
      </c>
      <c r="W249" s="15">
        <f t="shared" si="237"/>
        <v>6.4187226143524887</v>
      </c>
      <c r="X249" s="15" t="e">
        <f t="shared" si="237"/>
        <v>#DIV/0!</v>
      </c>
      <c r="Y249" s="15" t="e">
        <f t="shared" si="237"/>
        <v>#DIV/0!</v>
      </c>
      <c r="Z249" s="15">
        <f t="shared" si="237"/>
        <v>5.4772255750516612</v>
      </c>
      <c r="AA249" s="15">
        <f t="shared" si="237"/>
        <v>0</v>
      </c>
      <c r="AB249" s="15">
        <f t="shared" si="237"/>
        <v>0</v>
      </c>
      <c r="AC249" s="15">
        <f t="shared" si="237"/>
        <v>3.7148351242013433</v>
      </c>
      <c r="AD249" s="15">
        <f t="shared" si="237"/>
        <v>1.9493588689617958</v>
      </c>
      <c r="AE249" s="15">
        <f t="shared" si="237"/>
        <v>1.7888543819998317</v>
      </c>
      <c r="AF249" s="15" t="e">
        <f t="shared" si="237"/>
        <v>#DIV/0!</v>
      </c>
      <c r="AG249" s="15">
        <f t="shared" si="237"/>
        <v>3.7148351242013433</v>
      </c>
      <c r="AH249" s="15">
        <f t="shared" si="237"/>
        <v>5.1672042731055239</v>
      </c>
      <c r="AI249" s="15">
        <f t="shared" si="237"/>
        <v>8.6139421869432109</v>
      </c>
      <c r="AJ249" s="15" t="e">
        <f t="shared" si="237"/>
        <v>#DIV/0!</v>
      </c>
      <c r="AK249" s="15" t="e">
        <f t="shared" si="237"/>
        <v>#DIV/0!</v>
      </c>
      <c r="AL249" s="15">
        <f t="shared" si="237"/>
        <v>5.2238391138070397E-2</v>
      </c>
      <c r="AM249" s="15" t="e">
        <f t="shared" si="237"/>
        <v>#DIV/0!</v>
      </c>
      <c r="AN249" s="15" t="e">
        <f t="shared" si="237"/>
        <v>#DIV/0!</v>
      </c>
      <c r="AO249" s="15" t="e">
        <f t="shared" si="237"/>
        <v>#DIV/0!</v>
      </c>
      <c r="AP249" s="15" t="e">
        <f t="shared" si="237"/>
        <v>#DIV/0!</v>
      </c>
      <c r="AQ249" s="15">
        <f t="shared" si="237"/>
        <v>8.8888694444231905E-2</v>
      </c>
      <c r="AR249" s="15">
        <f t="shared" si="237"/>
        <v>6.2280012845213846E-2</v>
      </c>
      <c r="AS249" s="15">
        <f t="shared" si="237"/>
        <v>6.1276422872096538E-2</v>
      </c>
      <c r="AT249" s="15" t="e">
        <f t="shared" si="237"/>
        <v>#DIV/0!</v>
      </c>
      <c r="AU249" s="15" t="e">
        <f t="shared" si="237"/>
        <v>#DIV/0!</v>
      </c>
      <c r="AV249" s="15">
        <f t="shared" si="237"/>
        <v>1.0049527352069847</v>
      </c>
      <c r="AW249" s="15">
        <f t="shared" si="237"/>
        <v>8.566383985264725</v>
      </c>
      <c r="AX249" s="15">
        <f t="shared" si="237"/>
        <v>8.7625977017662944</v>
      </c>
    </row>
    <row r="250" spans="1:50" s="11" customFormat="1" x14ac:dyDescent="0.25">
      <c r="A250" s="11" t="s">
        <v>55</v>
      </c>
      <c r="B250" s="11">
        <v>1977</v>
      </c>
      <c r="C250" s="11" t="s">
        <v>60</v>
      </c>
      <c r="D250" s="11" t="s">
        <v>25</v>
      </c>
      <c r="E250" s="12">
        <v>40.770000000000003</v>
      </c>
      <c r="F250" s="12"/>
      <c r="G250" s="12"/>
      <c r="H250" s="12"/>
      <c r="I250" s="12"/>
      <c r="J250" s="12">
        <v>10.14</v>
      </c>
      <c r="K250" s="12">
        <v>3.9</v>
      </c>
      <c r="L250" s="12">
        <v>0.36</v>
      </c>
      <c r="M250" s="12"/>
      <c r="N250" s="12"/>
      <c r="O250" s="12">
        <f t="shared" ref="O250:O254" si="238">SUM(P250:T250)</f>
        <v>1.6</v>
      </c>
      <c r="P250" s="12">
        <v>1.6</v>
      </c>
      <c r="Q250" s="12">
        <v>0</v>
      </c>
      <c r="R250" s="12">
        <v>0</v>
      </c>
      <c r="S250" s="12"/>
      <c r="T250" s="12"/>
      <c r="U250" s="12">
        <v>13</v>
      </c>
      <c r="V250" s="12">
        <v>33</v>
      </c>
      <c r="W250" s="12">
        <v>24</v>
      </c>
      <c r="X250" s="12"/>
      <c r="Y250" s="12"/>
      <c r="Z250" s="12">
        <f t="shared" ref="Z250:Z254" si="239">SUM(U250:Y250)</f>
        <v>70</v>
      </c>
      <c r="AA250" s="12">
        <v>10</v>
      </c>
      <c r="AB250" s="12">
        <v>0</v>
      </c>
      <c r="AC250" s="12">
        <v>13</v>
      </c>
      <c r="AD250" s="12">
        <v>17</v>
      </c>
      <c r="AE250" s="12">
        <v>0</v>
      </c>
      <c r="AF250" s="12"/>
      <c r="AG250" s="12">
        <v>13</v>
      </c>
      <c r="AH250" s="12">
        <v>33</v>
      </c>
      <c r="AI250" s="12">
        <v>4</v>
      </c>
      <c r="AJ250" s="12"/>
      <c r="AK250" s="12"/>
      <c r="AL250" s="12">
        <v>0.11006867794947263</v>
      </c>
      <c r="AM250" s="12"/>
      <c r="AN250" s="13"/>
      <c r="AO250" s="13"/>
      <c r="AP250" s="13"/>
      <c r="AQ250" s="13">
        <v>0.33900000000000002</v>
      </c>
      <c r="AR250" s="13">
        <v>0.376</v>
      </c>
      <c r="AS250" s="13">
        <v>0.28799999999999998</v>
      </c>
      <c r="AT250" s="13"/>
      <c r="AU250" s="13"/>
      <c r="AV250" s="22">
        <f>(P250*E250*AL250)+(F250*Q250*AM250)+(G250*R250*AN250)+(H250*S250*AO250)+(I250*T250*AP250)</f>
        <v>7.18</v>
      </c>
      <c r="AW250" s="22">
        <f>(J250*AQ250*AC250)+(K250*AR250*AD250)+(L250*AS250*AE250)+(M250*AT250*AF250)</f>
        <v>69.615780000000001</v>
      </c>
      <c r="AX250" s="15">
        <f>AW250+AV250</f>
        <v>76.795780000000008</v>
      </c>
    </row>
    <row r="251" spans="1:50" s="11" customFormat="1" x14ac:dyDescent="0.25">
      <c r="A251" s="11" t="s">
        <v>55</v>
      </c>
      <c r="B251" s="11">
        <v>1977</v>
      </c>
      <c r="C251" s="11" t="s">
        <v>60</v>
      </c>
      <c r="D251" s="11" t="s">
        <v>26</v>
      </c>
      <c r="E251" s="12">
        <v>39.765000000000001</v>
      </c>
      <c r="F251" s="12"/>
      <c r="G251" s="12"/>
      <c r="H251" s="12"/>
      <c r="I251" s="12"/>
      <c r="J251" s="12">
        <v>11.18</v>
      </c>
      <c r="K251" s="12">
        <v>1.58</v>
      </c>
      <c r="L251" s="12">
        <v>0.72</v>
      </c>
      <c r="M251" s="12"/>
      <c r="N251" s="12"/>
      <c r="O251" s="12">
        <f t="shared" si="238"/>
        <v>2</v>
      </c>
      <c r="P251" s="12">
        <v>2</v>
      </c>
      <c r="Q251" s="12">
        <v>0</v>
      </c>
      <c r="R251" s="12">
        <v>0</v>
      </c>
      <c r="S251" s="12"/>
      <c r="T251" s="12"/>
      <c r="U251" s="12">
        <v>14</v>
      </c>
      <c r="V251" s="12">
        <v>16</v>
      </c>
      <c r="W251" s="12">
        <v>40</v>
      </c>
      <c r="X251" s="12"/>
      <c r="Y251" s="12"/>
      <c r="Z251" s="12">
        <f t="shared" si="239"/>
        <v>70</v>
      </c>
      <c r="AA251" s="12">
        <v>10</v>
      </c>
      <c r="AB251" s="12">
        <v>0</v>
      </c>
      <c r="AC251" s="12">
        <v>14</v>
      </c>
      <c r="AD251" s="12">
        <v>16</v>
      </c>
      <c r="AE251" s="12">
        <v>0</v>
      </c>
      <c r="AF251" s="12"/>
      <c r="AG251" s="12">
        <v>14</v>
      </c>
      <c r="AH251" s="12">
        <v>16</v>
      </c>
      <c r="AI251" s="12">
        <v>20</v>
      </c>
      <c r="AJ251" s="12"/>
      <c r="AK251" s="12"/>
      <c r="AL251" s="12">
        <v>0.15491009681881052</v>
      </c>
      <c r="AM251" s="12"/>
      <c r="AN251" s="13"/>
      <c r="AO251" s="13"/>
      <c r="AP251" s="13"/>
      <c r="AQ251" s="13">
        <v>0.41</v>
      </c>
      <c r="AR251" s="13">
        <v>0.36599999999999999</v>
      </c>
      <c r="AS251" s="13">
        <v>0.32400000000000001</v>
      </c>
      <c r="AT251" s="13"/>
      <c r="AU251" s="13"/>
      <c r="AV251" s="22">
        <f>(P251*E251*AL251)+(F251*Q251*AM251)+(G251*R251*AN251)+(H251*S251*AO251)+(I251*T251*AP251)</f>
        <v>12.32</v>
      </c>
      <c r="AW251" s="22">
        <f>(J251*AQ251*AC251)+(K251*AR251*AD251)+(L251*AS251*AE251)+(M251*AT251*AF251)</f>
        <v>73.42568</v>
      </c>
      <c r="AX251" s="15">
        <f>AW251+AV251</f>
        <v>85.745679999999993</v>
      </c>
    </row>
    <row r="252" spans="1:50" s="11" customFormat="1" x14ac:dyDescent="0.25">
      <c r="A252" s="11" t="s">
        <v>55</v>
      </c>
      <c r="B252" s="11">
        <v>1977</v>
      </c>
      <c r="C252" s="11" t="s">
        <v>60</v>
      </c>
      <c r="D252" s="11" t="s">
        <v>27</v>
      </c>
      <c r="E252" s="12">
        <v>37.125</v>
      </c>
      <c r="F252" s="12"/>
      <c r="G252" s="12"/>
      <c r="H252" s="12"/>
      <c r="I252" s="12"/>
      <c r="J252" s="12">
        <v>11.01</v>
      </c>
      <c r="K252" s="12">
        <v>2.7</v>
      </c>
      <c r="L252" s="12">
        <v>1.24</v>
      </c>
      <c r="M252" s="12"/>
      <c r="N252" s="12"/>
      <c r="O252" s="12">
        <f t="shared" si="238"/>
        <v>2</v>
      </c>
      <c r="P252" s="12">
        <v>2</v>
      </c>
      <c r="Q252" s="12">
        <v>0</v>
      </c>
      <c r="R252" s="12">
        <v>0</v>
      </c>
      <c r="S252" s="12"/>
      <c r="T252" s="12"/>
      <c r="U252" s="12">
        <v>12</v>
      </c>
      <c r="V252" s="12">
        <v>13</v>
      </c>
      <c r="W252" s="12">
        <v>45</v>
      </c>
      <c r="X252" s="12"/>
      <c r="Y252" s="12"/>
      <c r="Z252" s="12">
        <f t="shared" si="239"/>
        <v>70</v>
      </c>
      <c r="AA252" s="12">
        <v>10</v>
      </c>
      <c r="AB252" s="12">
        <v>0</v>
      </c>
      <c r="AC252" s="12">
        <v>12</v>
      </c>
      <c r="AD252" s="12">
        <v>13</v>
      </c>
      <c r="AE252" s="12">
        <v>5</v>
      </c>
      <c r="AF252" s="12"/>
      <c r="AG252" s="12">
        <v>12</v>
      </c>
      <c r="AH252" s="12">
        <v>13</v>
      </c>
      <c r="AI252" s="12">
        <v>25</v>
      </c>
      <c r="AJ252" s="12"/>
      <c r="AK252" s="12"/>
      <c r="AL252" s="12">
        <v>0.10020202020202021</v>
      </c>
      <c r="AM252" s="12"/>
      <c r="AN252" s="13"/>
      <c r="AO252" s="13"/>
      <c r="AP252" s="13"/>
      <c r="AQ252" s="13">
        <v>0.55800000000000005</v>
      </c>
      <c r="AR252" s="13">
        <v>0.55900000000000005</v>
      </c>
      <c r="AS252" s="13">
        <v>0.32</v>
      </c>
      <c r="AT252" s="13"/>
      <c r="AU252" s="13"/>
      <c r="AV252" s="22">
        <f>(P252*E252*AL252)+(F252*Q252*AM252)+(G252*R252*AN252)+(H252*S252*AO252)+(I252*T252*AP252)</f>
        <v>7.44</v>
      </c>
      <c r="AW252" s="22">
        <f>(J252*AQ252*AC252)+(K252*AR252*AD252)+(L252*AS252*AE252)+(M252*AT252*AF252)</f>
        <v>95.327860000000001</v>
      </c>
      <c r="AX252" s="15">
        <f>AW252+AV252</f>
        <v>102.76786</v>
      </c>
    </row>
    <row r="253" spans="1:50" s="11" customFormat="1" x14ac:dyDescent="0.25">
      <c r="A253" s="11" t="s">
        <v>55</v>
      </c>
      <c r="B253" s="11">
        <v>1977</v>
      </c>
      <c r="C253" s="11" t="s">
        <v>60</v>
      </c>
      <c r="D253" s="11" t="s">
        <v>28</v>
      </c>
      <c r="E253" s="12">
        <v>38.65</v>
      </c>
      <c r="F253" s="12"/>
      <c r="G253" s="12"/>
      <c r="H253" s="12"/>
      <c r="I253" s="12"/>
      <c r="J253" s="12">
        <v>7.2</v>
      </c>
      <c r="K253" s="12">
        <v>3.5</v>
      </c>
      <c r="L253" s="12">
        <v>0.5</v>
      </c>
      <c r="M253" s="12"/>
      <c r="N253" s="12"/>
      <c r="O253" s="12">
        <f t="shared" si="238"/>
        <v>2.2999999999999998</v>
      </c>
      <c r="P253" s="12">
        <v>2.2999999999999998</v>
      </c>
      <c r="Q253" s="12">
        <v>0</v>
      </c>
      <c r="R253" s="12">
        <v>0</v>
      </c>
      <c r="S253" s="12"/>
      <c r="T253" s="12"/>
      <c r="U253" s="12">
        <v>20</v>
      </c>
      <c r="V253" s="12">
        <v>18</v>
      </c>
      <c r="W253" s="12">
        <v>32</v>
      </c>
      <c r="X253" s="12"/>
      <c r="Y253" s="12"/>
      <c r="Z253" s="12">
        <f t="shared" si="239"/>
        <v>70</v>
      </c>
      <c r="AA253" s="12">
        <v>10</v>
      </c>
      <c r="AB253" s="12">
        <v>0</v>
      </c>
      <c r="AC253" s="12">
        <v>20</v>
      </c>
      <c r="AD253" s="12">
        <v>10</v>
      </c>
      <c r="AE253" s="12">
        <v>0</v>
      </c>
      <c r="AF253" s="12"/>
      <c r="AG253" s="12">
        <v>20</v>
      </c>
      <c r="AH253" s="12">
        <v>18</v>
      </c>
      <c r="AI253" s="12">
        <v>12</v>
      </c>
      <c r="AJ253" s="12"/>
      <c r="AK253" s="12"/>
      <c r="AL253" s="12">
        <v>0.13960290230046685</v>
      </c>
      <c r="AM253" s="12"/>
      <c r="AN253" s="13"/>
      <c r="AO253" s="13"/>
      <c r="AP253" s="13"/>
      <c r="AQ253" s="13">
        <v>0.48699999999999999</v>
      </c>
      <c r="AR253" s="13">
        <v>0.434</v>
      </c>
      <c r="AS253" s="13">
        <v>0.32800000000000001</v>
      </c>
      <c r="AT253" s="13"/>
      <c r="AU253" s="13"/>
      <c r="AV253" s="22">
        <f>(P253*E253*AL253)+(F253*Q253*AM253)+(G253*R253*AN253)+(H253*S253*AO253)+(I253*T253*AP253)</f>
        <v>12.41</v>
      </c>
      <c r="AW253" s="22">
        <f>(J253*AQ253*AC253)+(K253*AR253*AD253)+(L253*AS253*AE253)+(M253*AT253*AF253)</f>
        <v>85.317999999999998</v>
      </c>
      <c r="AX253" s="15">
        <f>AW253+AV253</f>
        <v>97.727999999999994</v>
      </c>
    </row>
    <row r="254" spans="1:50" s="11" customFormat="1" x14ac:dyDescent="0.25">
      <c r="A254" s="11" t="s">
        <v>55</v>
      </c>
      <c r="B254" s="11">
        <v>1977</v>
      </c>
      <c r="C254" s="11" t="s">
        <v>60</v>
      </c>
      <c r="D254" s="11" t="s">
        <v>29</v>
      </c>
      <c r="E254" s="12">
        <v>29.98</v>
      </c>
      <c r="F254" s="12"/>
      <c r="G254" s="12"/>
      <c r="H254" s="12"/>
      <c r="I254" s="12"/>
      <c r="J254" s="12">
        <v>8.66</v>
      </c>
      <c r="K254" s="12">
        <v>2.97</v>
      </c>
      <c r="L254" s="12">
        <v>1.53</v>
      </c>
      <c r="M254" s="12"/>
      <c r="N254" s="12"/>
      <c r="O254" s="12">
        <f t="shared" si="238"/>
        <v>3</v>
      </c>
      <c r="P254" s="12">
        <v>3</v>
      </c>
      <c r="Q254" s="12">
        <v>0</v>
      </c>
      <c r="R254" s="12">
        <v>0</v>
      </c>
      <c r="S254" s="12"/>
      <c r="T254" s="12"/>
      <c r="U254" s="12">
        <v>17</v>
      </c>
      <c r="V254" s="12">
        <v>18</v>
      </c>
      <c r="W254" s="12">
        <v>33</v>
      </c>
      <c r="X254" s="12"/>
      <c r="Y254" s="12"/>
      <c r="Z254" s="12">
        <f t="shared" si="239"/>
        <v>68</v>
      </c>
      <c r="AA254" s="12">
        <v>10</v>
      </c>
      <c r="AB254" s="12">
        <v>0</v>
      </c>
      <c r="AC254" s="12">
        <v>17</v>
      </c>
      <c r="AD254" s="12">
        <v>13</v>
      </c>
      <c r="AE254" s="12">
        <v>0</v>
      </c>
      <c r="AF254" s="12"/>
      <c r="AG254" s="12">
        <v>17</v>
      </c>
      <c r="AH254" s="12">
        <v>18</v>
      </c>
      <c r="AI254" s="12">
        <v>15</v>
      </c>
      <c r="AJ254" s="12"/>
      <c r="AK254" s="12"/>
      <c r="AL254" s="12">
        <v>7.9052701801200803E-2</v>
      </c>
      <c r="AM254" s="12"/>
      <c r="AN254" s="13"/>
      <c r="AO254" s="13"/>
      <c r="AP254" s="13"/>
      <c r="AQ254" s="13">
        <v>0.59099999999999997</v>
      </c>
      <c r="AR254" s="13">
        <v>0.56000000000000005</v>
      </c>
      <c r="AS254" s="13">
        <v>0.61799999999999999</v>
      </c>
      <c r="AT254" s="13"/>
      <c r="AU254" s="13"/>
      <c r="AV254" s="22">
        <f>(P254*E254*AL254)+(F254*Q254*AM254)+(G254*R254*AN254)+(H254*S254*AO254)+(I254*T254*AP254)</f>
        <v>7.11</v>
      </c>
      <c r="AW254" s="22">
        <f>(J254*AQ254*AC254)+(K254*AR254*AD254)+(L254*AS254*AE254)+(M254*AT254*AF254)</f>
        <v>108.62862</v>
      </c>
      <c r="AX254" s="15">
        <f>AW254+AV254</f>
        <v>115.73862</v>
      </c>
    </row>
    <row r="255" spans="1:50" s="18" customFormat="1" x14ac:dyDescent="0.25">
      <c r="A255" s="18" t="s">
        <v>55</v>
      </c>
      <c r="B255" s="18">
        <v>1977</v>
      </c>
      <c r="C255" s="18" t="s">
        <v>60</v>
      </c>
      <c r="D255" s="18" t="s">
        <v>61</v>
      </c>
      <c r="E255" s="17">
        <f t="shared" ref="E255:AU255" si="240">AVERAGE(E250:E254)</f>
        <v>37.257999999999996</v>
      </c>
      <c r="F255" s="17" t="e">
        <f t="shared" si="240"/>
        <v>#DIV/0!</v>
      </c>
      <c r="G255" s="17" t="e">
        <f t="shared" si="240"/>
        <v>#DIV/0!</v>
      </c>
      <c r="H255" s="17" t="e">
        <f t="shared" si="240"/>
        <v>#DIV/0!</v>
      </c>
      <c r="I255" s="17" t="e">
        <f t="shared" si="240"/>
        <v>#DIV/0!</v>
      </c>
      <c r="J255" s="17">
        <f t="shared" si="240"/>
        <v>9.6379999999999999</v>
      </c>
      <c r="K255" s="17">
        <f t="shared" si="240"/>
        <v>2.93</v>
      </c>
      <c r="L255" s="17">
        <f t="shared" si="240"/>
        <v>0.87000000000000011</v>
      </c>
      <c r="M255" s="17" t="e">
        <f t="shared" si="240"/>
        <v>#DIV/0!</v>
      </c>
      <c r="N255" s="17" t="e">
        <f t="shared" si="240"/>
        <v>#DIV/0!</v>
      </c>
      <c r="O255" s="17">
        <f t="shared" si="240"/>
        <v>2.1799999999999997</v>
      </c>
      <c r="P255" s="17">
        <f t="shared" si="240"/>
        <v>2.1799999999999997</v>
      </c>
      <c r="Q255" s="17">
        <f t="shared" si="240"/>
        <v>0</v>
      </c>
      <c r="R255" s="17">
        <f t="shared" si="240"/>
        <v>0</v>
      </c>
      <c r="S255" s="17" t="e">
        <f t="shared" si="240"/>
        <v>#DIV/0!</v>
      </c>
      <c r="T255" s="17" t="e">
        <f t="shared" si="240"/>
        <v>#DIV/0!</v>
      </c>
      <c r="U255" s="17">
        <f t="shared" si="240"/>
        <v>15.2</v>
      </c>
      <c r="V255" s="17">
        <f t="shared" si="240"/>
        <v>19.600000000000001</v>
      </c>
      <c r="W255" s="17">
        <f t="shared" si="240"/>
        <v>34.799999999999997</v>
      </c>
      <c r="X255" s="17" t="e">
        <f t="shared" si="240"/>
        <v>#DIV/0!</v>
      </c>
      <c r="Y255" s="17" t="e">
        <f t="shared" si="240"/>
        <v>#DIV/0!</v>
      </c>
      <c r="Z255" s="17">
        <f t="shared" si="240"/>
        <v>69.599999999999994</v>
      </c>
      <c r="AA255" s="17">
        <f t="shared" si="240"/>
        <v>10</v>
      </c>
      <c r="AB255" s="17">
        <f t="shared" si="240"/>
        <v>0</v>
      </c>
      <c r="AC255" s="17">
        <f t="shared" si="240"/>
        <v>15.2</v>
      </c>
      <c r="AD255" s="17">
        <f t="shared" si="240"/>
        <v>13.8</v>
      </c>
      <c r="AE255" s="17">
        <f t="shared" si="240"/>
        <v>1</v>
      </c>
      <c r="AF255" s="17" t="e">
        <f t="shared" si="240"/>
        <v>#DIV/0!</v>
      </c>
      <c r="AG255" s="17">
        <f t="shared" si="240"/>
        <v>15.2</v>
      </c>
      <c r="AH255" s="17">
        <f t="shared" si="240"/>
        <v>19.600000000000001</v>
      </c>
      <c r="AI255" s="17">
        <f t="shared" si="240"/>
        <v>15.2</v>
      </c>
      <c r="AJ255" s="17" t="e">
        <f t="shared" si="240"/>
        <v>#DIV/0!</v>
      </c>
      <c r="AK255" s="17" t="e">
        <f t="shared" si="240"/>
        <v>#DIV/0!</v>
      </c>
      <c r="AL255" s="19">
        <f t="shared" si="240"/>
        <v>0.11676727981439421</v>
      </c>
      <c r="AM255" s="19" t="e">
        <f t="shared" si="240"/>
        <v>#DIV/0!</v>
      </c>
      <c r="AN255" s="19" t="e">
        <f t="shared" si="240"/>
        <v>#DIV/0!</v>
      </c>
      <c r="AO255" s="19" t="e">
        <f t="shared" si="240"/>
        <v>#DIV/0!</v>
      </c>
      <c r="AP255" s="19" t="e">
        <f t="shared" si="240"/>
        <v>#DIV/0!</v>
      </c>
      <c r="AQ255" s="19">
        <f t="shared" si="240"/>
        <v>0.47699999999999998</v>
      </c>
      <c r="AR255" s="19">
        <f t="shared" si="240"/>
        <v>0.45899999999999996</v>
      </c>
      <c r="AS255" s="19">
        <f t="shared" si="240"/>
        <v>0.37560000000000004</v>
      </c>
      <c r="AT255" s="19" t="e">
        <f t="shared" si="240"/>
        <v>#DIV/0!</v>
      </c>
      <c r="AU255" s="19" t="e">
        <f t="shared" si="240"/>
        <v>#DIV/0!</v>
      </c>
      <c r="AV255" s="22">
        <f t="shared" ref="AV255:AX255" si="241">AVERAGE(AV250:AV254)</f>
        <v>9.2919999999999998</v>
      </c>
      <c r="AW255" s="22">
        <f t="shared" si="241"/>
        <v>86.463188000000002</v>
      </c>
      <c r="AX255" s="15">
        <f t="shared" si="241"/>
        <v>95.755188000000004</v>
      </c>
    </row>
    <row r="256" spans="1:50" s="18" customFormat="1" x14ac:dyDescent="0.25">
      <c r="A256" s="18" t="s">
        <v>55</v>
      </c>
      <c r="B256" s="18">
        <v>1977</v>
      </c>
      <c r="C256" s="18" t="s">
        <v>60</v>
      </c>
      <c r="D256" s="18" t="s">
        <v>62</v>
      </c>
      <c r="E256" s="17">
        <f>STDEV(E250:E254)</f>
        <v>4.2878849681399291</v>
      </c>
      <c r="F256" s="17" t="e">
        <f t="shared" ref="F256:AX256" si="242">STDEV(F250:F254)</f>
        <v>#DIV/0!</v>
      </c>
      <c r="G256" s="17" t="e">
        <f t="shared" si="242"/>
        <v>#DIV/0!</v>
      </c>
      <c r="H256" s="17" t="e">
        <f t="shared" si="242"/>
        <v>#DIV/0!</v>
      </c>
      <c r="I256" s="17" t="e">
        <f t="shared" si="242"/>
        <v>#DIV/0!</v>
      </c>
      <c r="J256" s="17">
        <f t="shared" si="242"/>
        <v>1.6891181130992641</v>
      </c>
      <c r="K256" s="17">
        <f t="shared" si="242"/>
        <v>0.88639720216164963</v>
      </c>
      <c r="L256" s="17">
        <f t="shared" si="242"/>
        <v>0.4979959839195493</v>
      </c>
      <c r="M256" s="17" t="e">
        <f t="shared" si="242"/>
        <v>#DIV/0!</v>
      </c>
      <c r="N256" s="17" t="e">
        <f t="shared" si="242"/>
        <v>#DIV/0!</v>
      </c>
      <c r="O256" s="17">
        <f t="shared" si="242"/>
        <v>0.52153619241621385</v>
      </c>
      <c r="P256" s="17">
        <f t="shared" si="242"/>
        <v>0.52153619241621385</v>
      </c>
      <c r="Q256" s="17">
        <f t="shared" si="242"/>
        <v>0</v>
      </c>
      <c r="R256" s="17">
        <f t="shared" si="242"/>
        <v>0</v>
      </c>
      <c r="S256" s="17" t="e">
        <f t="shared" si="242"/>
        <v>#DIV/0!</v>
      </c>
      <c r="T256" s="17" t="e">
        <f t="shared" si="242"/>
        <v>#DIV/0!</v>
      </c>
      <c r="U256" s="17">
        <f t="shared" si="242"/>
        <v>3.2710854467592236</v>
      </c>
      <c r="V256" s="17">
        <f t="shared" si="242"/>
        <v>7.7653074633268711</v>
      </c>
      <c r="W256" s="17">
        <f t="shared" si="242"/>
        <v>8.0436310208760844</v>
      </c>
      <c r="X256" s="17" t="e">
        <f t="shared" si="242"/>
        <v>#DIV/0!</v>
      </c>
      <c r="Y256" s="17" t="e">
        <f t="shared" si="242"/>
        <v>#DIV/0!</v>
      </c>
      <c r="Z256" s="17">
        <f t="shared" si="242"/>
        <v>0.89442719099991586</v>
      </c>
      <c r="AA256" s="17">
        <f t="shared" si="242"/>
        <v>0</v>
      </c>
      <c r="AB256" s="17">
        <f t="shared" si="242"/>
        <v>0</v>
      </c>
      <c r="AC256" s="17">
        <f t="shared" si="242"/>
        <v>3.2710854467592236</v>
      </c>
      <c r="AD256" s="17">
        <f t="shared" si="242"/>
        <v>2.7748873851023195</v>
      </c>
      <c r="AE256" s="17">
        <f t="shared" si="242"/>
        <v>2.2360679774997898</v>
      </c>
      <c r="AF256" s="17" t="e">
        <f t="shared" si="242"/>
        <v>#DIV/0!</v>
      </c>
      <c r="AG256" s="17">
        <f t="shared" si="242"/>
        <v>3.2710854467592236</v>
      </c>
      <c r="AH256" s="17">
        <f t="shared" si="242"/>
        <v>7.7653074633268711</v>
      </c>
      <c r="AI256" s="17">
        <f t="shared" si="242"/>
        <v>7.9812279756939652</v>
      </c>
      <c r="AJ256" s="17" t="e">
        <f t="shared" si="242"/>
        <v>#DIV/0!</v>
      </c>
      <c r="AK256" s="17" t="e">
        <f t="shared" si="242"/>
        <v>#DIV/0!</v>
      </c>
      <c r="AL256" s="17">
        <f t="shared" si="242"/>
        <v>3.0487737826223389E-2</v>
      </c>
      <c r="AM256" s="17" t="e">
        <f t="shared" si="242"/>
        <v>#DIV/0!</v>
      </c>
      <c r="AN256" s="17" t="e">
        <f t="shared" si="242"/>
        <v>#DIV/0!</v>
      </c>
      <c r="AO256" s="17" t="e">
        <f t="shared" si="242"/>
        <v>#DIV/0!</v>
      </c>
      <c r="AP256" s="17" t="e">
        <f t="shared" si="242"/>
        <v>#DIV/0!</v>
      </c>
      <c r="AQ256" s="17">
        <f t="shared" si="242"/>
        <v>0.10391101962737191</v>
      </c>
      <c r="AR256" s="17">
        <f t="shared" si="242"/>
        <v>9.534673565466241E-2</v>
      </c>
      <c r="AS256" s="17">
        <f t="shared" si="242"/>
        <v>0.13642873597596653</v>
      </c>
      <c r="AT256" s="17" t="e">
        <f t="shared" si="242"/>
        <v>#DIV/0!</v>
      </c>
      <c r="AU256" s="17" t="e">
        <f t="shared" si="242"/>
        <v>#DIV/0!</v>
      </c>
      <c r="AV256" s="17">
        <f t="shared" si="242"/>
        <v>2.8081257094368097</v>
      </c>
      <c r="AW256" s="17">
        <f t="shared" si="242"/>
        <v>16.00790439234683</v>
      </c>
      <c r="AX256" s="17">
        <f t="shared" si="242"/>
        <v>15.10013669125286</v>
      </c>
    </row>
    <row r="257" spans="1:50" s="11" customFormat="1" x14ac:dyDescent="0.25">
      <c r="A257" s="11" t="s">
        <v>64</v>
      </c>
      <c r="B257" s="11">
        <v>1977</v>
      </c>
      <c r="C257" s="11" t="s">
        <v>59</v>
      </c>
      <c r="D257" s="11" t="s">
        <v>19</v>
      </c>
      <c r="E257" s="12"/>
      <c r="F257" s="12"/>
      <c r="G257" s="12"/>
      <c r="H257" s="12"/>
      <c r="I257" s="12"/>
      <c r="J257" s="12">
        <v>11.7</v>
      </c>
      <c r="K257" s="12">
        <v>2.33</v>
      </c>
      <c r="L257" s="12">
        <v>1.4</v>
      </c>
      <c r="M257" s="12"/>
      <c r="N257" s="12"/>
      <c r="O257" s="12">
        <f>SUM(P257:T257)</f>
        <v>0</v>
      </c>
      <c r="P257" s="12">
        <v>0</v>
      </c>
      <c r="Q257" s="12"/>
      <c r="R257" s="12"/>
      <c r="S257" s="12"/>
      <c r="T257" s="12"/>
      <c r="U257" s="12">
        <v>5</v>
      </c>
      <c r="V257" s="12">
        <v>20</v>
      </c>
      <c r="W257" s="12">
        <v>35</v>
      </c>
      <c r="X257" s="12"/>
      <c r="Y257" s="12"/>
      <c r="Z257" s="12">
        <f>SUM(U257:Y257)</f>
        <v>60</v>
      </c>
      <c r="AA257" s="12">
        <v>5</v>
      </c>
      <c r="AB257" s="12">
        <v>5</v>
      </c>
      <c r="AC257" s="12">
        <v>5</v>
      </c>
      <c r="AD257" s="12">
        <v>20</v>
      </c>
      <c r="AE257" s="12">
        <v>5</v>
      </c>
      <c r="AF257" s="12"/>
      <c r="AG257" s="12">
        <v>5</v>
      </c>
      <c r="AH257" s="12">
        <v>20</v>
      </c>
      <c r="AI257" s="12">
        <v>25</v>
      </c>
      <c r="AJ257" s="12"/>
      <c r="AK257" s="12"/>
      <c r="AL257" s="13"/>
      <c r="AM257" s="13"/>
      <c r="AN257" s="13"/>
      <c r="AO257" s="13"/>
      <c r="AP257" s="13"/>
      <c r="AQ257" s="13">
        <v>0.52800000000000002</v>
      </c>
      <c r="AR257" s="13">
        <v>0.997</v>
      </c>
      <c r="AS257" s="13"/>
      <c r="AT257" s="13"/>
      <c r="AU257" s="13"/>
      <c r="AV257" s="22">
        <f>(P257*E257*AL257)+(F257*Q257*AM257)+(G257*R257*AN257)+(H257*S257*AO257)+(I257*T257*AP257)</f>
        <v>0</v>
      </c>
      <c r="AW257" s="22">
        <f>(J257*AQ257*AC257)+(K257*AR257*AD257)+(L257*AS257*AE257)+(M257*AT257*AF257)</f>
        <v>77.348199999999991</v>
      </c>
      <c r="AX257" s="15">
        <f>AW257+AV257</f>
        <v>77.348199999999991</v>
      </c>
    </row>
    <row r="258" spans="1:50" s="11" customFormat="1" x14ac:dyDescent="0.25">
      <c r="A258" s="11" t="s">
        <v>64</v>
      </c>
      <c r="B258" s="11">
        <v>1977</v>
      </c>
      <c r="C258" s="11" t="s">
        <v>59</v>
      </c>
      <c r="D258" s="11" t="s">
        <v>20</v>
      </c>
      <c r="E258" s="12"/>
      <c r="F258" s="12"/>
      <c r="G258" s="12"/>
      <c r="H258" s="12"/>
      <c r="I258" s="12"/>
      <c r="J258" s="12">
        <v>16.5</v>
      </c>
      <c r="K258" s="12">
        <v>1.35</v>
      </c>
      <c r="L258" s="12"/>
      <c r="M258" s="12"/>
      <c r="N258" s="12"/>
      <c r="O258" s="12">
        <f t="shared" ref="O258:O260" si="243">SUM(P258:T258)</f>
        <v>0</v>
      </c>
      <c r="P258" s="12">
        <v>0</v>
      </c>
      <c r="Q258" s="12"/>
      <c r="R258" s="12"/>
      <c r="S258" s="12"/>
      <c r="T258" s="12"/>
      <c r="U258" s="12">
        <v>4</v>
      </c>
      <c r="V258" s="12">
        <v>56</v>
      </c>
      <c r="W258" s="12">
        <v>0</v>
      </c>
      <c r="X258" s="12"/>
      <c r="Y258" s="12"/>
      <c r="Z258" s="12">
        <f t="shared" ref="Z258:Z260" si="244">SUM(U258:Y258)</f>
        <v>60</v>
      </c>
      <c r="AA258" s="12">
        <v>4</v>
      </c>
      <c r="AB258" s="12">
        <v>6</v>
      </c>
      <c r="AC258" s="12">
        <v>4</v>
      </c>
      <c r="AD258" s="12">
        <v>26</v>
      </c>
      <c r="AE258" s="12">
        <v>0</v>
      </c>
      <c r="AF258" s="12"/>
      <c r="AG258" s="12">
        <v>4</v>
      </c>
      <c r="AH258" s="12">
        <v>46</v>
      </c>
      <c r="AI258" s="12">
        <v>0</v>
      </c>
      <c r="AJ258" s="12"/>
      <c r="AK258" s="12"/>
      <c r="AL258" s="13"/>
      <c r="AM258" s="13"/>
      <c r="AN258" s="13"/>
      <c r="AO258" s="13"/>
      <c r="AP258" s="13"/>
      <c r="AQ258" s="13">
        <v>0.52800000000000002</v>
      </c>
      <c r="AR258" s="13">
        <v>0.997</v>
      </c>
      <c r="AS258" s="13"/>
      <c r="AT258" s="13"/>
      <c r="AU258" s="13"/>
      <c r="AV258" s="22">
        <f>(P258*E258*AL258)+(F258*Q258*AM258)+(G258*R258*AN258)+(H258*S258*AO258)+(I258*T258*AP258)</f>
        <v>0</v>
      </c>
      <c r="AW258" s="22">
        <f>(J258*AQ258*AC258)+(K258*AR258*AD258)+(L258*AS258*AE258)+(M258*AT258*AF258)</f>
        <v>69.842700000000008</v>
      </c>
      <c r="AX258" s="15">
        <f>AW258+AV258</f>
        <v>69.842700000000008</v>
      </c>
    </row>
    <row r="259" spans="1:50" s="11" customFormat="1" x14ac:dyDescent="0.25">
      <c r="A259" s="11" t="s">
        <v>64</v>
      </c>
      <c r="B259" s="11">
        <v>1977</v>
      </c>
      <c r="C259" s="11" t="s">
        <v>59</v>
      </c>
      <c r="D259" s="11" t="s">
        <v>21</v>
      </c>
      <c r="E259" s="12"/>
      <c r="F259" s="12"/>
      <c r="G259" s="12"/>
      <c r="H259" s="12"/>
      <c r="I259" s="12"/>
      <c r="J259" s="12">
        <v>20.399999999999999</v>
      </c>
      <c r="K259" s="12">
        <v>1.04</v>
      </c>
      <c r="L259" s="12"/>
      <c r="M259" s="12"/>
      <c r="N259" s="12"/>
      <c r="O259" s="12">
        <f t="shared" si="243"/>
        <v>0</v>
      </c>
      <c r="P259" s="12">
        <v>0</v>
      </c>
      <c r="Q259" s="12"/>
      <c r="R259" s="12"/>
      <c r="S259" s="12"/>
      <c r="T259" s="12"/>
      <c r="U259" s="12">
        <v>4</v>
      </c>
      <c r="V259" s="12">
        <v>57</v>
      </c>
      <c r="W259" s="12">
        <v>0</v>
      </c>
      <c r="X259" s="12"/>
      <c r="Y259" s="12"/>
      <c r="Z259" s="12">
        <f t="shared" si="244"/>
        <v>61</v>
      </c>
      <c r="AA259" s="12">
        <v>4</v>
      </c>
      <c r="AB259" s="12">
        <v>6</v>
      </c>
      <c r="AC259" s="12">
        <v>4</v>
      </c>
      <c r="AD259" s="12">
        <v>26</v>
      </c>
      <c r="AE259" s="12">
        <v>0</v>
      </c>
      <c r="AF259" s="12"/>
      <c r="AG259" s="12">
        <v>4</v>
      </c>
      <c r="AH259" s="12">
        <v>46</v>
      </c>
      <c r="AI259" s="12">
        <v>0</v>
      </c>
      <c r="AJ259" s="12"/>
      <c r="AK259" s="12"/>
      <c r="AL259" s="13"/>
      <c r="AM259" s="13"/>
      <c r="AN259" s="13"/>
      <c r="AO259" s="13"/>
      <c r="AP259" s="13"/>
      <c r="AQ259" s="13">
        <v>0.52800000000000002</v>
      </c>
      <c r="AR259" s="13">
        <v>0.997</v>
      </c>
      <c r="AS259" s="13"/>
      <c r="AT259" s="13"/>
      <c r="AU259" s="13"/>
      <c r="AV259" s="22">
        <f>(P259*E259*AL259)+(F259*Q259*AM259)+(G259*R259*AN259)+(H259*S259*AO259)+(I259*T259*AP259)</f>
        <v>0</v>
      </c>
      <c r="AW259" s="22">
        <f>(J259*AQ259*AC259)+(K259*AR259*AD259)+(L259*AS259*AE259)+(M259*AT259*AF259)</f>
        <v>70.043679999999995</v>
      </c>
      <c r="AX259" s="15">
        <f>AW259+AV259</f>
        <v>70.043679999999995</v>
      </c>
    </row>
    <row r="260" spans="1:50" s="11" customFormat="1" x14ac:dyDescent="0.25">
      <c r="A260" s="11" t="s">
        <v>64</v>
      </c>
      <c r="B260" s="11">
        <v>1977</v>
      </c>
      <c r="C260" s="11" t="s">
        <v>59</v>
      </c>
      <c r="D260" s="11" t="s">
        <v>22</v>
      </c>
      <c r="E260" s="12"/>
      <c r="F260" s="12"/>
      <c r="G260" s="12"/>
      <c r="H260" s="12"/>
      <c r="I260" s="12"/>
      <c r="J260" s="12">
        <v>11.35</v>
      </c>
      <c r="K260" s="12">
        <v>2.2799999999999998</v>
      </c>
      <c r="L260" s="12">
        <v>1.38</v>
      </c>
      <c r="M260" s="12"/>
      <c r="N260" s="12"/>
      <c r="O260" s="12">
        <f t="shared" si="243"/>
        <v>0</v>
      </c>
      <c r="P260" s="12">
        <v>0</v>
      </c>
      <c r="Q260" s="12"/>
      <c r="R260" s="12"/>
      <c r="S260" s="12"/>
      <c r="T260" s="12"/>
      <c r="U260" s="12">
        <v>5</v>
      </c>
      <c r="V260" s="12">
        <v>22</v>
      </c>
      <c r="W260" s="12">
        <v>37</v>
      </c>
      <c r="X260" s="12"/>
      <c r="Y260" s="12"/>
      <c r="Z260" s="12">
        <f t="shared" si="244"/>
        <v>64</v>
      </c>
      <c r="AA260" s="12">
        <v>5</v>
      </c>
      <c r="AB260" s="12">
        <v>5</v>
      </c>
      <c r="AC260" s="12">
        <v>5</v>
      </c>
      <c r="AD260" s="12">
        <v>22</v>
      </c>
      <c r="AE260" s="12">
        <v>3</v>
      </c>
      <c r="AF260" s="12"/>
      <c r="AG260" s="12">
        <v>5</v>
      </c>
      <c r="AH260" s="12">
        <v>22</v>
      </c>
      <c r="AI260" s="12">
        <v>23</v>
      </c>
      <c r="AJ260" s="12"/>
      <c r="AK260" s="12"/>
      <c r="AL260" s="13"/>
      <c r="AM260" s="13"/>
      <c r="AN260" s="13"/>
      <c r="AO260" s="13"/>
      <c r="AP260" s="13"/>
      <c r="AQ260" s="13">
        <v>0.52800000000000002</v>
      </c>
      <c r="AR260" s="13">
        <v>0.997</v>
      </c>
      <c r="AS260" s="13"/>
      <c r="AT260" s="13"/>
      <c r="AU260" s="13"/>
      <c r="AV260" s="22">
        <f>(P260*E260*AL260)+(F260*Q260*AM260)+(G260*R260*AN260)+(H260*S260*AO260)+(I260*T260*AP260)</f>
        <v>0</v>
      </c>
      <c r="AW260" s="22">
        <f>(J260*AQ260*AC260)+(K260*AR260*AD260)+(L260*AS260*AE260)+(M260*AT260*AF260)</f>
        <v>79.973519999999994</v>
      </c>
      <c r="AX260" s="15">
        <f>AW260+AV260</f>
        <v>79.973519999999994</v>
      </c>
    </row>
    <row r="261" spans="1:50" s="14" customFormat="1" x14ac:dyDescent="0.25">
      <c r="A261" s="14" t="s">
        <v>64</v>
      </c>
      <c r="B261" s="14">
        <v>1977</v>
      </c>
      <c r="C261" s="14" t="s">
        <v>59</v>
      </c>
      <c r="D261" s="14" t="s">
        <v>61</v>
      </c>
      <c r="E261" s="15" t="e">
        <f t="shared" ref="E261:AU261" si="245">AVERAGE(E257:E260)</f>
        <v>#DIV/0!</v>
      </c>
      <c r="F261" s="15" t="e">
        <f t="shared" si="245"/>
        <v>#DIV/0!</v>
      </c>
      <c r="G261" s="15" t="e">
        <f t="shared" si="245"/>
        <v>#DIV/0!</v>
      </c>
      <c r="H261" s="15" t="e">
        <f t="shared" si="245"/>
        <v>#DIV/0!</v>
      </c>
      <c r="I261" s="15" t="e">
        <f t="shared" si="245"/>
        <v>#DIV/0!</v>
      </c>
      <c r="J261" s="15">
        <f t="shared" si="245"/>
        <v>14.987499999999999</v>
      </c>
      <c r="K261" s="15">
        <f t="shared" si="245"/>
        <v>1.75</v>
      </c>
      <c r="L261" s="15">
        <f t="shared" si="245"/>
        <v>1.39</v>
      </c>
      <c r="M261" s="15" t="e">
        <f t="shared" si="245"/>
        <v>#DIV/0!</v>
      </c>
      <c r="N261" s="15" t="e">
        <f t="shared" si="245"/>
        <v>#DIV/0!</v>
      </c>
      <c r="O261" s="15">
        <f t="shared" si="245"/>
        <v>0</v>
      </c>
      <c r="P261" s="15">
        <f t="shared" si="245"/>
        <v>0</v>
      </c>
      <c r="Q261" s="15" t="e">
        <f t="shared" si="245"/>
        <v>#DIV/0!</v>
      </c>
      <c r="R261" s="15" t="e">
        <f t="shared" si="245"/>
        <v>#DIV/0!</v>
      </c>
      <c r="S261" s="15" t="e">
        <f t="shared" si="245"/>
        <v>#DIV/0!</v>
      </c>
      <c r="T261" s="15" t="e">
        <f t="shared" si="245"/>
        <v>#DIV/0!</v>
      </c>
      <c r="U261" s="15">
        <f t="shared" si="245"/>
        <v>4.5</v>
      </c>
      <c r="V261" s="15">
        <f t="shared" si="245"/>
        <v>38.75</v>
      </c>
      <c r="W261" s="15">
        <f t="shared" si="245"/>
        <v>18</v>
      </c>
      <c r="X261" s="15" t="e">
        <f t="shared" si="245"/>
        <v>#DIV/0!</v>
      </c>
      <c r="Y261" s="15" t="e">
        <f t="shared" si="245"/>
        <v>#DIV/0!</v>
      </c>
      <c r="Z261" s="15">
        <f t="shared" si="245"/>
        <v>61.25</v>
      </c>
      <c r="AA261" s="15">
        <f t="shared" si="245"/>
        <v>4.5</v>
      </c>
      <c r="AB261" s="15">
        <f t="shared" si="245"/>
        <v>5.5</v>
      </c>
      <c r="AC261" s="15">
        <f t="shared" si="245"/>
        <v>4.5</v>
      </c>
      <c r="AD261" s="15">
        <f t="shared" si="245"/>
        <v>23.5</v>
      </c>
      <c r="AE261" s="15">
        <f t="shared" si="245"/>
        <v>2</v>
      </c>
      <c r="AF261" s="15" t="e">
        <f t="shared" si="245"/>
        <v>#DIV/0!</v>
      </c>
      <c r="AG261" s="15">
        <f t="shared" si="245"/>
        <v>4.5</v>
      </c>
      <c r="AH261" s="15">
        <f t="shared" si="245"/>
        <v>33.5</v>
      </c>
      <c r="AI261" s="15">
        <f t="shared" si="245"/>
        <v>12</v>
      </c>
      <c r="AJ261" s="15" t="e">
        <f t="shared" si="245"/>
        <v>#DIV/0!</v>
      </c>
      <c r="AK261" s="15" t="e">
        <f t="shared" si="245"/>
        <v>#DIV/0!</v>
      </c>
      <c r="AL261" s="16" t="e">
        <f t="shared" si="245"/>
        <v>#DIV/0!</v>
      </c>
      <c r="AM261" s="16" t="e">
        <f t="shared" si="245"/>
        <v>#DIV/0!</v>
      </c>
      <c r="AN261" s="16" t="e">
        <f t="shared" si="245"/>
        <v>#DIV/0!</v>
      </c>
      <c r="AO261" s="16" t="e">
        <f t="shared" si="245"/>
        <v>#DIV/0!</v>
      </c>
      <c r="AP261" s="16" t="e">
        <f t="shared" si="245"/>
        <v>#DIV/0!</v>
      </c>
      <c r="AQ261" s="16">
        <f t="shared" si="245"/>
        <v>0.52800000000000002</v>
      </c>
      <c r="AR261" s="16">
        <f t="shared" si="245"/>
        <v>0.997</v>
      </c>
      <c r="AS261" s="16" t="e">
        <f t="shared" si="245"/>
        <v>#DIV/0!</v>
      </c>
      <c r="AT261" s="16" t="e">
        <f t="shared" si="245"/>
        <v>#DIV/0!</v>
      </c>
      <c r="AU261" s="16" t="e">
        <f t="shared" si="245"/>
        <v>#DIV/0!</v>
      </c>
      <c r="AV261" s="22">
        <f t="shared" ref="AV261:AX261" si="246">AVERAGE(AV257:AV260)</f>
        <v>0</v>
      </c>
      <c r="AW261" s="22">
        <f t="shared" si="246"/>
        <v>74.302025</v>
      </c>
      <c r="AX261" s="15">
        <f t="shared" si="246"/>
        <v>74.302025</v>
      </c>
    </row>
    <row r="262" spans="1:50" s="14" customFormat="1" x14ac:dyDescent="0.25">
      <c r="A262" s="14" t="s">
        <v>64</v>
      </c>
      <c r="B262" s="14">
        <v>1977</v>
      </c>
      <c r="C262" s="14" t="s">
        <v>59</v>
      </c>
      <c r="D262" s="14" t="s">
        <v>62</v>
      </c>
      <c r="E262" s="15" t="e">
        <f>STDEV(E257:E260)</f>
        <v>#DIV/0!</v>
      </c>
      <c r="F262" s="15" t="e">
        <f t="shared" ref="F262:AX262" si="247">STDEV(F257:F260)</f>
        <v>#DIV/0!</v>
      </c>
      <c r="G262" s="15" t="e">
        <f t="shared" si="247"/>
        <v>#DIV/0!</v>
      </c>
      <c r="H262" s="15" t="e">
        <f t="shared" si="247"/>
        <v>#DIV/0!</v>
      </c>
      <c r="I262" s="15" t="e">
        <f t="shared" si="247"/>
        <v>#DIV/0!</v>
      </c>
      <c r="J262" s="15">
        <f t="shared" si="247"/>
        <v>4.3058826040662108</v>
      </c>
      <c r="K262" s="15">
        <f t="shared" si="247"/>
        <v>0.65355438437312408</v>
      </c>
      <c r="L262" s="15">
        <f t="shared" si="247"/>
        <v>1.4142135623730963E-2</v>
      </c>
      <c r="M262" s="15" t="e">
        <f t="shared" si="247"/>
        <v>#DIV/0!</v>
      </c>
      <c r="N262" s="15" t="e">
        <f t="shared" si="247"/>
        <v>#DIV/0!</v>
      </c>
      <c r="O262" s="15">
        <f t="shared" si="247"/>
        <v>0</v>
      </c>
      <c r="P262" s="15">
        <f t="shared" si="247"/>
        <v>0</v>
      </c>
      <c r="Q262" s="15" t="e">
        <f t="shared" si="247"/>
        <v>#DIV/0!</v>
      </c>
      <c r="R262" s="15" t="e">
        <f t="shared" si="247"/>
        <v>#DIV/0!</v>
      </c>
      <c r="S262" s="15" t="e">
        <f t="shared" si="247"/>
        <v>#DIV/0!</v>
      </c>
      <c r="T262" s="15" t="e">
        <f t="shared" si="247"/>
        <v>#DIV/0!</v>
      </c>
      <c r="U262" s="15">
        <f t="shared" si="247"/>
        <v>0.57735026918962573</v>
      </c>
      <c r="V262" s="15">
        <f t="shared" si="247"/>
        <v>20.516253719104437</v>
      </c>
      <c r="W262" s="15">
        <f t="shared" si="247"/>
        <v>20.800641015763592</v>
      </c>
      <c r="X262" s="15" t="e">
        <f t="shared" si="247"/>
        <v>#DIV/0!</v>
      </c>
      <c r="Y262" s="15" t="e">
        <f t="shared" si="247"/>
        <v>#DIV/0!</v>
      </c>
      <c r="Z262" s="15">
        <f t="shared" si="247"/>
        <v>1.8929694486000912</v>
      </c>
      <c r="AA262" s="15">
        <f t="shared" si="247"/>
        <v>0.57735026918962573</v>
      </c>
      <c r="AB262" s="15">
        <f t="shared" si="247"/>
        <v>0.57735026918962573</v>
      </c>
      <c r="AC262" s="15">
        <f t="shared" si="247"/>
        <v>0.57735026918962573</v>
      </c>
      <c r="AD262" s="15">
        <f t="shared" si="247"/>
        <v>3</v>
      </c>
      <c r="AE262" s="15">
        <f t="shared" si="247"/>
        <v>2.4494897427831779</v>
      </c>
      <c r="AF262" s="15" t="e">
        <f t="shared" si="247"/>
        <v>#DIV/0!</v>
      </c>
      <c r="AG262" s="15">
        <f t="shared" si="247"/>
        <v>0.57735026918962573</v>
      </c>
      <c r="AH262" s="15">
        <f t="shared" si="247"/>
        <v>14.456832294800961</v>
      </c>
      <c r="AI262" s="15">
        <f t="shared" si="247"/>
        <v>13.880441875771343</v>
      </c>
      <c r="AJ262" s="15" t="e">
        <f t="shared" si="247"/>
        <v>#DIV/0!</v>
      </c>
      <c r="AK262" s="15" t="e">
        <f t="shared" si="247"/>
        <v>#DIV/0!</v>
      </c>
      <c r="AL262" s="15" t="e">
        <f t="shared" si="247"/>
        <v>#DIV/0!</v>
      </c>
      <c r="AM262" s="15" t="e">
        <f t="shared" si="247"/>
        <v>#DIV/0!</v>
      </c>
      <c r="AN262" s="15" t="e">
        <f t="shared" si="247"/>
        <v>#DIV/0!</v>
      </c>
      <c r="AO262" s="15" t="e">
        <f t="shared" si="247"/>
        <v>#DIV/0!</v>
      </c>
      <c r="AP262" s="15" t="e">
        <f t="shared" si="247"/>
        <v>#DIV/0!</v>
      </c>
      <c r="AQ262" s="15">
        <f t="shared" si="247"/>
        <v>0</v>
      </c>
      <c r="AR262" s="15">
        <f t="shared" si="247"/>
        <v>0</v>
      </c>
      <c r="AS262" s="15" t="e">
        <f t="shared" si="247"/>
        <v>#DIV/0!</v>
      </c>
      <c r="AT262" s="15" t="e">
        <f t="shared" si="247"/>
        <v>#DIV/0!</v>
      </c>
      <c r="AU262" s="15" t="e">
        <f t="shared" si="247"/>
        <v>#DIV/0!</v>
      </c>
      <c r="AV262" s="15">
        <f t="shared" si="247"/>
        <v>0</v>
      </c>
      <c r="AW262" s="15">
        <f t="shared" si="247"/>
        <v>5.1466532575483734</v>
      </c>
      <c r="AX262" s="15">
        <f t="shared" si="247"/>
        <v>5.1466532575483734</v>
      </c>
    </row>
    <row r="263" spans="1:50" s="11" customFormat="1" x14ac:dyDescent="0.25">
      <c r="A263" s="11" t="s">
        <v>64</v>
      </c>
      <c r="B263" s="11">
        <v>1977</v>
      </c>
      <c r="C263" s="11" t="s">
        <v>60</v>
      </c>
      <c r="D263" s="11" t="s">
        <v>25</v>
      </c>
      <c r="E263" s="12">
        <v>46.37</v>
      </c>
      <c r="F263" s="12">
        <v>39</v>
      </c>
      <c r="G263" s="12"/>
      <c r="H263" s="12"/>
      <c r="I263" s="12"/>
      <c r="J263" s="12">
        <v>0.88</v>
      </c>
      <c r="K263" s="12"/>
      <c r="L263" s="12"/>
      <c r="M263" s="12"/>
      <c r="N263" s="12"/>
      <c r="O263" s="12">
        <f t="shared" ref="O263:O266" si="248">SUM(P263:T263)</f>
        <v>14.5</v>
      </c>
      <c r="P263" s="12">
        <v>4.5</v>
      </c>
      <c r="Q263" s="12">
        <v>10</v>
      </c>
      <c r="R263" s="12">
        <v>0</v>
      </c>
      <c r="S263" s="12"/>
      <c r="T263" s="12"/>
      <c r="U263" s="12">
        <v>45</v>
      </c>
      <c r="V263" s="12">
        <v>0</v>
      </c>
      <c r="W263" s="12">
        <v>0</v>
      </c>
      <c r="X263" s="12"/>
      <c r="Y263" s="12"/>
      <c r="Z263" s="12">
        <f t="shared" ref="Z263:Z266" si="249">SUM(U263:Y263)</f>
        <v>45</v>
      </c>
      <c r="AA263" s="12">
        <v>10</v>
      </c>
      <c r="AB263" s="12">
        <v>0</v>
      </c>
      <c r="AC263" s="12">
        <v>30</v>
      </c>
      <c r="AD263" s="12">
        <v>0</v>
      </c>
      <c r="AE263" s="12">
        <v>0</v>
      </c>
      <c r="AF263" s="12"/>
      <c r="AG263" s="12">
        <v>45</v>
      </c>
      <c r="AH263" s="12">
        <v>0</v>
      </c>
      <c r="AI263" s="12"/>
      <c r="AJ263" s="12"/>
      <c r="AK263" s="12"/>
      <c r="AL263" s="12">
        <v>7.2069999999999995E-2</v>
      </c>
      <c r="AM263" s="12">
        <v>0.216</v>
      </c>
      <c r="AN263" s="13"/>
      <c r="AO263" s="13"/>
      <c r="AP263" s="13"/>
      <c r="AQ263" s="13">
        <v>1.177</v>
      </c>
      <c r="AR263" s="13"/>
      <c r="AS263" s="13"/>
      <c r="AT263" s="13"/>
      <c r="AU263" s="13"/>
      <c r="AV263" s="22">
        <f>(P263*E263*AL263)+(F263*Q263*AM263)+(G263*R263*AN263)+(H263*S263*AO263)+(I263*T263*AP263)</f>
        <v>99.278486549999997</v>
      </c>
      <c r="AW263" s="22">
        <f>(J263*AQ263*AC263)+(K263*AR263*AD263)+(L263*AS263*AE263)+(M263*AT263*AF263)</f>
        <v>31.072800000000001</v>
      </c>
      <c r="AX263" s="15">
        <f>AW263+AV263</f>
        <v>130.35128655</v>
      </c>
    </row>
    <row r="264" spans="1:50" s="11" customFormat="1" x14ac:dyDescent="0.25">
      <c r="A264" s="11" t="s">
        <v>64</v>
      </c>
      <c r="B264" s="11">
        <v>1977</v>
      </c>
      <c r="C264" s="11" t="s">
        <v>60</v>
      </c>
      <c r="D264" s="11" t="s">
        <v>26</v>
      </c>
      <c r="E264" s="12">
        <v>46.37</v>
      </c>
      <c r="F264" s="12">
        <v>32</v>
      </c>
      <c r="G264" s="12"/>
      <c r="H264" s="12"/>
      <c r="I264" s="12"/>
      <c r="J264" s="12">
        <v>1.83</v>
      </c>
      <c r="K264" s="12"/>
      <c r="L264" s="12"/>
      <c r="M264" s="12"/>
      <c r="N264" s="12"/>
      <c r="O264" s="12">
        <f t="shared" si="248"/>
        <v>9.5</v>
      </c>
      <c r="P264" s="12">
        <v>4.5</v>
      </c>
      <c r="Q264" s="12">
        <v>5</v>
      </c>
      <c r="R264" s="12">
        <v>0</v>
      </c>
      <c r="S264" s="12"/>
      <c r="T264" s="12"/>
      <c r="U264" s="12">
        <v>47</v>
      </c>
      <c r="V264" s="12">
        <v>0</v>
      </c>
      <c r="W264" s="12">
        <v>0</v>
      </c>
      <c r="X264" s="12"/>
      <c r="Y264" s="12"/>
      <c r="Z264" s="12">
        <f t="shared" si="249"/>
        <v>47</v>
      </c>
      <c r="AA264" s="12">
        <v>10</v>
      </c>
      <c r="AB264" s="12">
        <v>0</v>
      </c>
      <c r="AC264" s="12">
        <v>30</v>
      </c>
      <c r="AD264" s="12">
        <v>0</v>
      </c>
      <c r="AE264" s="12">
        <v>0</v>
      </c>
      <c r="AF264" s="12"/>
      <c r="AG264" s="12">
        <v>47</v>
      </c>
      <c r="AH264" s="12">
        <v>0</v>
      </c>
      <c r="AI264" s="12"/>
      <c r="AJ264" s="12"/>
      <c r="AK264" s="12"/>
      <c r="AL264" s="12">
        <v>7.2069999999999995E-2</v>
      </c>
      <c r="AM264" s="12">
        <v>0.216</v>
      </c>
      <c r="AN264" s="13"/>
      <c r="AO264" s="13"/>
      <c r="AP264" s="13"/>
      <c r="AQ264" s="13">
        <v>1.177</v>
      </c>
      <c r="AR264" s="13"/>
      <c r="AS264" s="13"/>
      <c r="AT264" s="13"/>
      <c r="AU264" s="13"/>
      <c r="AV264" s="22">
        <f>(P264*E264*AL264)+(F264*Q264*AM264)+(G264*R264*AN264)+(H264*S264*AO264)+(I264*T264*AP264)</f>
        <v>49.598486550000004</v>
      </c>
      <c r="AW264" s="22">
        <f>(J264*AQ264*AC264)+(K264*AR264*AD264)+(L264*AS264*AE264)+(M264*AT264*AF264)</f>
        <v>64.6173</v>
      </c>
      <c r="AX264" s="15">
        <f>AW264+AV264</f>
        <v>114.21578655</v>
      </c>
    </row>
    <row r="265" spans="1:50" s="11" customFormat="1" x14ac:dyDescent="0.25">
      <c r="A265" s="11" t="s">
        <v>64</v>
      </c>
      <c r="B265" s="11">
        <v>1977</v>
      </c>
      <c r="C265" s="11" t="s">
        <v>60</v>
      </c>
      <c r="D265" s="11" t="s">
        <v>27</v>
      </c>
      <c r="E265" s="12">
        <v>46.37</v>
      </c>
      <c r="F265" s="12">
        <v>38.5</v>
      </c>
      <c r="G265" s="12"/>
      <c r="H265" s="12"/>
      <c r="I265" s="12"/>
      <c r="J265" s="12">
        <v>1.75</v>
      </c>
      <c r="K265" s="12"/>
      <c r="L265" s="12"/>
      <c r="M265" s="12"/>
      <c r="N265" s="12"/>
      <c r="O265" s="12">
        <f t="shared" si="248"/>
        <v>8.5</v>
      </c>
      <c r="P265" s="12">
        <v>4.5</v>
      </c>
      <c r="Q265" s="12">
        <v>4</v>
      </c>
      <c r="R265" s="12">
        <v>0</v>
      </c>
      <c r="S265" s="12"/>
      <c r="T265" s="12"/>
      <c r="U265" s="12">
        <v>54</v>
      </c>
      <c r="V265" s="12">
        <v>0</v>
      </c>
      <c r="W265" s="12">
        <v>0</v>
      </c>
      <c r="X265" s="12"/>
      <c r="Y265" s="12"/>
      <c r="Z265" s="12">
        <f t="shared" si="249"/>
        <v>54</v>
      </c>
      <c r="AA265" s="12">
        <v>10</v>
      </c>
      <c r="AB265" s="12">
        <v>0</v>
      </c>
      <c r="AC265" s="12">
        <v>30</v>
      </c>
      <c r="AD265" s="12">
        <v>0</v>
      </c>
      <c r="AE265" s="12">
        <v>0</v>
      </c>
      <c r="AF265" s="12"/>
      <c r="AG265" s="12">
        <v>50</v>
      </c>
      <c r="AH265" s="12">
        <v>0</v>
      </c>
      <c r="AI265" s="12"/>
      <c r="AJ265" s="12"/>
      <c r="AK265" s="12"/>
      <c r="AL265" s="12">
        <v>7.2069999999999995E-2</v>
      </c>
      <c r="AM265" s="12">
        <v>0.216</v>
      </c>
      <c r="AN265" s="13"/>
      <c r="AO265" s="13"/>
      <c r="AP265" s="13"/>
      <c r="AQ265" s="13">
        <v>1.177</v>
      </c>
      <c r="AR265" s="13"/>
      <c r="AS265" s="13"/>
      <c r="AT265" s="13"/>
      <c r="AU265" s="13"/>
      <c r="AV265" s="22">
        <f>(P265*E265*AL265)+(F265*Q265*AM265)+(G265*R265*AN265)+(H265*S265*AO265)+(I265*T265*AP265)</f>
        <v>48.302486549999998</v>
      </c>
      <c r="AW265" s="22">
        <f>(J265*AQ265*AC265)+(K265*AR265*AD265)+(L265*AS265*AE265)+(M265*AT265*AF265)</f>
        <v>61.792500000000004</v>
      </c>
      <c r="AX265" s="15">
        <f>AW265+AV265</f>
        <v>110.09498655</v>
      </c>
    </row>
    <row r="266" spans="1:50" s="11" customFormat="1" x14ac:dyDescent="0.25">
      <c r="A266" s="11" t="s">
        <v>64</v>
      </c>
      <c r="B266" s="11">
        <v>1977</v>
      </c>
      <c r="C266" s="11" t="s">
        <v>60</v>
      </c>
      <c r="D266" s="11" t="s">
        <v>28</v>
      </c>
      <c r="E266" s="12">
        <v>46.37</v>
      </c>
      <c r="F266" s="12">
        <v>38.5</v>
      </c>
      <c r="G266" s="12"/>
      <c r="H266" s="12"/>
      <c r="I266" s="12"/>
      <c r="J266" s="12">
        <v>0.86</v>
      </c>
      <c r="K266" s="12"/>
      <c r="L266" s="12"/>
      <c r="M266" s="12"/>
      <c r="N266" s="12"/>
      <c r="O266" s="12">
        <f t="shared" si="248"/>
        <v>14.5</v>
      </c>
      <c r="P266" s="12">
        <v>4.5</v>
      </c>
      <c r="Q266" s="12">
        <v>10</v>
      </c>
      <c r="R266" s="12">
        <v>0</v>
      </c>
      <c r="S266" s="12"/>
      <c r="T266" s="12"/>
      <c r="U266" s="12">
        <v>45</v>
      </c>
      <c r="V266" s="12">
        <v>0</v>
      </c>
      <c r="W266" s="12">
        <v>0</v>
      </c>
      <c r="X266" s="12"/>
      <c r="Y266" s="12"/>
      <c r="Z266" s="12">
        <f t="shared" si="249"/>
        <v>45</v>
      </c>
      <c r="AA266" s="12">
        <v>10</v>
      </c>
      <c r="AB266" s="12">
        <v>0</v>
      </c>
      <c r="AC266" s="12">
        <v>30</v>
      </c>
      <c r="AD266" s="12">
        <v>0</v>
      </c>
      <c r="AE266" s="12">
        <v>0</v>
      </c>
      <c r="AF266" s="12"/>
      <c r="AG266" s="12">
        <v>45</v>
      </c>
      <c r="AH266" s="12">
        <v>0</v>
      </c>
      <c r="AI266" s="12"/>
      <c r="AJ266" s="12"/>
      <c r="AK266" s="12"/>
      <c r="AL266" s="12">
        <v>7.2069999999999995E-2</v>
      </c>
      <c r="AM266" s="12">
        <v>0.216</v>
      </c>
      <c r="AN266" s="13"/>
      <c r="AO266" s="13"/>
      <c r="AP266" s="13"/>
      <c r="AQ266" s="13">
        <v>1.177</v>
      </c>
      <c r="AR266" s="13"/>
      <c r="AS266" s="13"/>
      <c r="AT266" s="13"/>
      <c r="AU266" s="13"/>
      <c r="AV266" s="22">
        <f>(P266*E266*AL266)+(F266*Q266*AM266)+(G266*R266*AN266)+(H266*S266*AO266)+(I266*T266*AP266)</f>
        <v>98.198486549999998</v>
      </c>
      <c r="AW266" s="22">
        <f>(J266*AQ266*AC266)+(K266*AR266*AD266)+(L266*AS266*AE266)+(M266*AT266*AF266)</f>
        <v>30.366600000000005</v>
      </c>
      <c r="AX266" s="15">
        <f>AW266+AV266</f>
        <v>128.56508654999999</v>
      </c>
    </row>
    <row r="267" spans="1:50" s="18" customFormat="1" x14ac:dyDescent="0.25">
      <c r="A267" s="18" t="s">
        <v>64</v>
      </c>
      <c r="B267" s="18">
        <v>1977</v>
      </c>
      <c r="C267" s="18" t="s">
        <v>60</v>
      </c>
      <c r="D267" s="18" t="s">
        <v>30</v>
      </c>
      <c r="E267" s="17">
        <f t="shared" ref="E267:AU267" si="250">AVERAGE(E263:E266)</f>
        <v>46.37</v>
      </c>
      <c r="F267" s="17">
        <f t="shared" si="250"/>
        <v>37</v>
      </c>
      <c r="G267" s="17" t="e">
        <f t="shared" si="250"/>
        <v>#DIV/0!</v>
      </c>
      <c r="H267" s="17" t="e">
        <f t="shared" si="250"/>
        <v>#DIV/0!</v>
      </c>
      <c r="I267" s="17" t="e">
        <f t="shared" si="250"/>
        <v>#DIV/0!</v>
      </c>
      <c r="J267" s="17">
        <f t="shared" si="250"/>
        <v>1.33</v>
      </c>
      <c r="K267" s="17" t="e">
        <f t="shared" si="250"/>
        <v>#DIV/0!</v>
      </c>
      <c r="L267" s="17" t="e">
        <f t="shared" si="250"/>
        <v>#DIV/0!</v>
      </c>
      <c r="M267" s="17" t="e">
        <f t="shared" si="250"/>
        <v>#DIV/0!</v>
      </c>
      <c r="N267" s="17" t="e">
        <f t="shared" si="250"/>
        <v>#DIV/0!</v>
      </c>
      <c r="O267" s="17">
        <f t="shared" si="250"/>
        <v>11.75</v>
      </c>
      <c r="P267" s="17">
        <f t="shared" si="250"/>
        <v>4.5</v>
      </c>
      <c r="Q267" s="17">
        <f t="shared" si="250"/>
        <v>7.25</v>
      </c>
      <c r="R267" s="17">
        <f t="shared" si="250"/>
        <v>0</v>
      </c>
      <c r="S267" s="17" t="e">
        <f t="shared" si="250"/>
        <v>#DIV/0!</v>
      </c>
      <c r="T267" s="17" t="e">
        <f t="shared" si="250"/>
        <v>#DIV/0!</v>
      </c>
      <c r="U267" s="17">
        <f t="shared" si="250"/>
        <v>47.75</v>
      </c>
      <c r="V267" s="17">
        <f t="shared" si="250"/>
        <v>0</v>
      </c>
      <c r="W267" s="17">
        <f t="shared" si="250"/>
        <v>0</v>
      </c>
      <c r="X267" s="17" t="e">
        <f t="shared" si="250"/>
        <v>#DIV/0!</v>
      </c>
      <c r="Y267" s="17" t="e">
        <f t="shared" si="250"/>
        <v>#DIV/0!</v>
      </c>
      <c r="Z267" s="17">
        <f t="shared" si="250"/>
        <v>47.75</v>
      </c>
      <c r="AA267" s="17">
        <f t="shared" si="250"/>
        <v>10</v>
      </c>
      <c r="AB267" s="17">
        <f t="shared" si="250"/>
        <v>0</v>
      </c>
      <c r="AC267" s="17">
        <f t="shared" si="250"/>
        <v>30</v>
      </c>
      <c r="AD267" s="17">
        <f t="shared" si="250"/>
        <v>0</v>
      </c>
      <c r="AE267" s="17">
        <f t="shared" si="250"/>
        <v>0</v>
      </c>
      <c r="AF267" s="17" t="e">
        <f t="shared" si="250"/>
        <v>#DIV/0!</v>
      </c>
      <c r="AG267" s="17">
        <f t="shared" si="250"/>
        <v>46.75</v>
      </c>
      <c r="AH267" s="17">
        <f t="shared" si="250"/>
        <v>0</v>
      </c>
      <c r="AI267" s="17" t="e">
        <f t="shared" si="250"/>
        <v>#DIV/0!</v>
      </c>
      <c r="AJ267" s="17" t="e">
        <f t="shared" si="250"/>
        <v>#DIV/0!</v>
      </c>
      <c r="AK267" s="17" t="e">
        <f t="shared" si="250"/>
        <v>#DIV/0!</v>
      </c>
      <c r="AL267" s="19">
        <f t="shared" si="250"/>
        <v>7.2069999999999995E-2</v>
      </c>
      <c r="AM267" s="19">
        <f t="shared" si="250"/>
        <v>0.216</v>
      </c>
      <c r="AN267" s="19" t="e">
        <f t="shared" si="250"/>
        <v>#DIV/0!</v>
      </c>
      <c r="AO267" s="19" t="e">
        <f t="shared" si="250"/>
        <v>#DIV/0!</v>
      </c>
      <c r="AP267" s="19" t="e">
        <f t="shared" si="250"/>
        <v>#DIV/0!</v>
      </c>
      <c r="AQ267" s="19">
        <f t="shared" si="250"/>
        <v>1.177</v>
      </c>
      <c r="AR267" s="19" t="e">
        <f t="shared" si="250"/>
        <v>#DIV/0!</v>
      </c>
      <c r="AS267" s="19" t="e">
        <f t="shared" si="250"/>
        <v>#DIV/0!</v>
      </c>
      <c r="AT267" s="19" t="e">
        <f t="shared" si="250"/>
        <v>#DIV/0!</v>
      </c>
      <c r="AU267" s="19" t="e">
        <f t="shared" si="250"/>
        <v>#DIV/0!</v>
      </c>
      <c r="AV267" s="22">
        <f t="shared" ref="AV267:AX267" si="251">AVERAGE(AV263:AV266)</f>
        <v>73.844486549999999</v>
      </c>
      <c r="AW267" s="22">
        <f t="shared" si="251"/>
        <v>46.962299999999999</v>
      </c>
      <c r="AX267" s="15">
        <f t="shared" si="251"/>
        <v>120.80678655</v>
      </c>
    </row>
    <row r="268" spans="1:50" s="18" customFormat="1" x14ac:dyDescent="0.25">
      <c r="A268" s="18" t="s">
        <v>64</v>
      </c>
      <c r="B268" s="18">
        <v>1977</v>
      </c>
      <c r="C268" s="18" t="s">
        <v>60</v>
      </c>
      <c r="D268" s="18" t="s">
        <v>24</v>
      </c>
      <c r="E268" s="17">
        <f>STDEV(E263:E266)</f>
        <v>0</v>
      </c>
      <c r="F268" s="17">
        <f t="shared" ref="F268:AX268" si="252">STDEV(F263:F266)</f>
        <v>3.3416562759605704</v>
      </c>
      <c r="G268" s="17" t="e">
        <f t="shared" si="252"/>
        <v>#DIV/0!</v>
      </c>
      <c r="H268" s="17" t="e">
        <f t="shared" si="252"/>
        <v>#DIV/0!</v>
      </c>
      <c r="I268" s="17" t="e">
        <f t="shared" si="252"/>
        <v>#DIV/0!</v>
      </c>
      <c r="J268" s="17">
        <f t="shared" si="252"/>
        <v>0.53222802130916291</v>
      </c>
      <c r="K268" s="17" t="e">
        <f t="shared" si="252"/>
        <v>#DIV/0!</v>
      </c>
      <c r="L268" s="17" t="e">
        <f t="shared" si="252"/>
        <v>#DIV/0!</v>
      </c>
      <c r="M268" s="17" t="e">
        <f t="shared" si="252"/>
        <v>#DIV/0!</v>
      </c>
      <c r="N268" s="17" t="e">
        <f t="shared" si="252"/>
        <v>#DIV/0!</v>
      </c>
      <c r="O268" s="17">
        <f t="shared" si="252"/>
        <v>3.2015621187164243</v>
      </c>
      <c r="P268" s="17">
        <f t="shared" si="252"/>
        <v>0</v>
      </c>
      <c r="Q268" s="17">
        <f t="shared" si="252"/>
        <v>3.2015621187164243</v>
      </c>
      <c r="R268" s="17">
        <f t="shared" si="252"/>
        <v>0</v>
      </c>
      <c r="S268" s="17" t="e">
        <f t="shared" si="252"/>
        <v>#DIV/0!</v>
      </c>
      <c r="T268" s="17" t="e">
        <f t="shared" si="252"/>
        <v>#DIV/0!</v>
      </c>
      <c r="U268" s="17">
        <f t="shared" si="252"/>
        <v>4.2720018726587652</v>
      </c>
      <c r="V268" s="17">
        <f t="shared" si="252"/>
        <v>0</v>
      </c>
      <c r="W268" s="17">
        <f t="shared" si="252"/>
        <v>0</v>
      </c>
      <c r="X268" s="17" t="e">
        <f t="shared" si="252"/>
        <v>#DIV/0!</v>
      </c>
      <c r="Y268" s="17" t="e">
        <f t="shared" si="252"/>
        <v>#DIV/0!</v>
      </c>
      <c r="Z268" s="17">
        <f t="shared" si="252"/>
        <v>4.2720018726587652</v>
      </c>
      <c r="AA268" s="17">
        <f t="shared" si="252"/>
        <v>0</v>
      </c>
      <c r="AB268" s="17">
        <f t="shared" si="252"/>
        <v>0</v>
      </c>
      <c r="AC268" s="17">
        <f t="shared" si="252"/>
        <v>0</v>
      </c>
      <c r="AD268" s="17">
        <f t="shared" si="252"/>
        <v>0</v>
      </c>
      <c r="AE268" s="17">
        <f t="shared" si="252"/>
        <v>0</v>
      </c>
      <c r="AF268" s="17" t="e">
        <f t="shared" si="252"/>
        <v>#DIV/0!</v>
      </c>
      <c r="AG268" s="17">
        <f t="shared" si="252"/>
        <v>2.3629078131263039</v>
      </c>
      <c r="AH268" s="17">
        <f t="shared" si="252"/>
        <v>0</v>
      </c>
      <c r="AI268" s="17" t="e">
        <f t="shared" si="252"/>
        <v>#DIV/0!</v>
      </c>
      <c r="AJ268" s="17" t="e">
        <f t="shared" si="252"/>
        <v>#DIV/0!</v>
      </c>
      <c r="AK268" s="17" t="e">
        <f t="shared" si="252"/>
        <v>#DIV/0!</v>
      </c>
      <c r="AL268" s="17">
        <f t="shared" si="252"/>
        <v>0</v>
      </c>
      <c r="AM268" s="17">
        <f t="shared" si="252"/>
        <v>0</v>
      </c>
      <c r="AN268" s="17" t="e">
        <f t="shared" si="252"/>
        <v>#DIV/0!</v>
      </c>
      <c r="AO268" s="17" t="e">
        <f t="shared" si="252"/>
        <v>#DIV/0!</v>
      </c>
      <c r="AP268" s="17" t="e">
        <f t="shared" si="252"/>
        <v>#DIV/0!</v>
      </c>
      <c r="AQ268" s="17">
        <f t="shared" si="252"/>
        <v>0</v>
      </c>
      <c r="AR268" s="17" t="e">
        <f t="shared" si="252"/>
        <v>#DIV/0!</v>
      </c>
      <c r="AS268" s="17" t="e">
        <f t="shared" si="252"/>
        <v>#DIV/0!</v>
      </c>
      <c r="AT268" s="17" t="e">
        <f t="shared" si="252"/>
        <v>#DIV/0!</v>
      </c>
      <c r="AU268" s="17" t="e">
        <f t="shared" si="252"/>
        <v>#DIV/0!</v>
      </c>
      <c r="AV268" s="17">
        <f t="shared" si="252"/>
        <v>28.753364742234943</v>
      </c>
      <c r="AW268" s="17">
        <f t="shared" si="252"/>
        <v>18.792971432426537</v>
      </c>
      <c r="AX268" s="17">
        <f t="shared" si="252"/>
        <v>10.156650356293648</v>
      </c>
    </row>
    <row r="269" spans="1:50" s="11" customFormat="1" x14ac:dyDescent="0.25">
      <c r="A269" s="11" t="s">
        <v>56</v>
      </c>
      <c r="B269" s="11">
        <v>1977</v>
      </c>
      <c r="C269" s="11" t="s">
        <v>59</v>
      </c>
      <c r="D269" s="11" t="s">
        <v>19</v>
      </c>
      <c r="E269" s="12"/>
      <c r="F269" s="12"/>
      <c r="G269" s="12"/>
      <c r="H269" s="12"/>
      <c r="I269" s="12"/>
      <c r="J269" s="12">
        <v>12.52</v>
      </c>
      <c r="K269" s="12">
        <v>2.9</v>
      </c>
      <c r="L269" s="12">
        <v>2.4500000000000002</v>
      </c>
      <c r="M269" s="12"/>
      <c r="N269" s="12"/>
      <c r="O269" s="12">
        <f>SUM(P269:T269)</f>
        <v>0</v>
      </c>
      <c r="P269" s="12">
        <v>0</v>
      </c>
      <c r="Q269" s="12"/>
      <c r="R269" s="12"/>
      <c r="S269" s="12"/>
      <c r="T269" s="12"/>
      <c r="U269" s="12">
        <v>12</v>
      </c>
      <c r="V269" s="12">
        <v>12</v>
      </c>
      <c r="W269" s="12">
        <v>36</v>
      </c>
      <c r="X269" s="12"/>
      <c r="Y269" s="12"/>
      <c r="Z269" s="12">
        <f>SUM(U269:Y269)</f>
        <v>60</v>
      </c>
      <c r="AA269" s="12">
        <v>10</v>
      </c>
      <c r="AB269" s="12">
        <v>0</v>
      </c>
      <c r="AC269" s="12">
        <v>12</v>
      </c>
      <c r="AD269" s="12">
        <v>12</v>
      </c>
      <c r="AE269" s="12">
        <v>6</v>
      </c>
      <c r="AF269" s="12"/>
      <c r="AG269" s="12">
        <v>12</v>
      </c>
      <c r="AH269" s="12">
        <v>12</v>
      </c>
      <c r="AI269" s="12">
        <v>26</v>
      </c>
      <c r="AJ269" s="12"/>
      <c r="AK269" s="12"/>
      <c r="AL269" s="13"/>
      <c r="AM269" s="13"/>
      <c r="AN269" s="13"/>
      <c r="AO269" s="13"/>
      <c r="AP269" s="13"/>
      <c r="AQ269" s="13">
        <v>0.52600000000000002</v>
      </c>
      <c r="AR269" s="13">
        <v>0.48399999999999999</v>
      </c>
      <c r="AS269" s="13">
        <v>0.31900000000000001</v>
      </c>
      <c r="AT269" s="13"/>
      <c r="AU269" s="13"/>
      <c r="AV269" s="22">
        <f>(P269*E269*AL269)+(F269*Q269*AM269)+(G269*R269*AN269)+(H269*S269*AO269)+(I269*T269*AP269)</f>
        <v>0</v>
      </c>
      <c r="AW269" s="22">
        <f>(J269*AQ269*AC269)+(K269*AR269*AD269)+(L269*AS269*AE269)+(M269*AT269*AF269)</f>
        <v>100.55874</v>
      </c>
      <c r="AX269" s="15">
        <f>AW269+AV269</f>
        <v>100.55874</v>
      </c>
    </row>
    <row r="270" spans="1:50" s="11" customFormat="1" x14ac:dyDescent="0.25">
      <c r="A270" s="11" t="s">
        <v>56</v>
      </c>
      <c r="B270" s="11">
        <v>1977</v>
      </c>
      <c r="C270" s="11" t="s">
        <v>59</v>
      </c>
      <c r="D270" s="11" t="s">
        <v>20</v>
      </c>
      <c r="E270" s="12"/>
      <c r="F270" s="12"/>
      <c r="G270" s="12"/>
      <c r="H270" s="12"/>
      <c r="I270" s="12"/>
      <c r="J270" s="12">
        <v>12.36</v>
      </c>
      <c r="K270" s="12">
        <v>4</v>
      </c>
      <c r="L270" s="12">
        <v>3.68</v>
      </c>
      <c r="M270" s="12"/>
      <c r="N270" s="12"/>
      <c r="O270" s="12">
        <f t="shared" ref="O270:O273" si="253">SUM(P270:T270)</f>
        <v>0</v>
      </c>
      <c r="P270" s="12">
        <v>0</v>
      </c>
      <c r="Q270" s="12"/>
      <c r="R270" s="12"/>
      <c r="S270" s="12"/>
      <c r="T270" s="12"/>
      <c r="U270" s="12">
        <v>18</v>
      </c>
      <c r="V270" s="12">
        <v>17</v>
      </c>
      <c r="W270" s="12">
        <v>25</v>
      </c>
      <c r="X270" s="12"/>
      <c r="Y270" s="12"/>
      <c r="Z270" s="12">
        <f t="shared" ref="Z270:Z273" si="254">SUM(U270:Y270)</f>
        <v>60</v>
      </c>
      <c r="AA270" s="12">
        <v>10</v>
      </c>
      <c r="AB270" s="12">
        <v>0</v>
      </c>
      <c r="AC270" s="12">
        <v>18</v>
      </c>
      <c r="AD270" s="12">
        <v>12</v>
      </c>
      <c r="AE270" s="12">
        <v>0</v>
      </c>
      <c r="AF270" s="12"/>
      <c r="AG270" s="12">
        <v>18</v>
      </c>
      <c r="AH270" s="12">
        <v>17</v>
      </c>
      <c r="AI270" s="12">
        <v>15</v>
      </c>
      <c r="AJ270" s="12"/>
      <c r="AK270" s="12"/>
      <c r="AL270" s="13"/>
      <c r="AM270" s="13"/>
      <c r="AN270" s="13"/>
      <c r="AO270" s="13"/>
      <c r="AP270" s="13"/>
      <c r="AQ270" s="13">
        <v>0.48299999999999998</v>
      </c>
      <c r="AR270" s="13">
        <v>0.25600000000000001</v>
      </c>
      <c r="AS270" s="13">
        <v>0.23599999999999999</v>
      </c>
      <c r="AT270" s="13"/>
      <c r="AU270" s="13"/>
      <c r="AV270" s="22">
        <f>(P270*E270*AL270)+(F270*Q270*AM270)+(G270*R270*AN270)+(H270*S270*AO270)+(I270*T270*AP270)</f>
        <v>0</v>
      </c>
      <c r="AW270" s="22">
        <f>(J270*AQ270*AC270)+(K270*AR270*AD270)+(L270*AS270*AE270)+(M270*AT270*AF270)</f>
        <v>119.74584</v>
      </c>
      <c r="AX270" s="15">
        <f>AW270+AV270</f>
        <v>119.74584</v>
      </c>
    </row>
    <row r="271" spans="1:50" s="11" customFormat="1" x14ac:dyDescent="0.25">
      <c r="A271" s="11" t="s">
        <v>56</v>
      </c>
      <c r="B271" s="11">
        <v>1977</v>
      </c>
      <c r="C271" s="11" t="s">
        <v>59</v>
      </c>
      <c r="D271" s="11" t="s">
        <v>21</v>
      </c>
      <c r="E271" s="12"/>
      <c r="F271" s="12"/>
      <c r="G271" s="12"/>
      <c r="H271" s="12"/>
      <c r="I271" s="12"/>
      <c r="J271" s="12">
        <v>12.45</v>
      </c>
      <c r="K271" s="12">
        <v>1.35</v>
      </c>
      <c r="L271" s="12">
        <v>0.57999999999999996</v>
      </c>
      <c r="M271" s="12"/>
      <c r="N271" s="12"/>
      <c r="O271" s="12">
        <f t="shared" si="253"/>
        <v>0</v>
      </c>
      <c r="P271" s="12">
        <v>0</v>
      </c>
      <c r="Q271" s="12"/>
      <c r="R271" s="12"/>
      <c r="S271" s="12"/>
      <c r="T271" s="12"/>
      <c r="U271" s="12">
        <v>15</v>
      </c>
      <c r="V271" s="12">
        <v>15</v>
      </c>
      <c r="W271" s="12">
        <v>35</v>
      </c>
      <c r="X271" s="12"/>
      <c r="Y271" s="12"/>
      <c r="Z271" s="12">
        <f t="shared" si="254"/>
        <v>65</v>
      </c>
      <c r="AA271" s="12">
        <v>10</v>
      </c>
      <c r="AB271" s="12">
        <v>0</v>
      </c>
      <c r="AC271" s="12">
        <v>15</v>
      </c>
      <c r="AD271" s="12">
        <v>15</v>
      </c>
      <c r="AE271" s="12">
        <v>0</v>
      </c>
      <c r="AF271" s="12"/>
      <c r="AG271" s="12">
        <v>15</v>
      </c>
      <c r="AH271" s="12">
        <v>15</v>
      </c>
      <c r="AI271" s="12">
        <v>20</v>
      </c>
      <c r="AJ271" s="12"/>
      <c r="AK271" s="12"/>
      <c r="AL271" s="13"/>
      <c r="AM271" s="13"/>
      <c r="AN271" s="13"/>
      <c r="AO271" s="13"/>
      <c r="AP271" s="13"/>
      <c r="AQ271" s="13">
        <v>0.443</v>
      </c>
      <c r="AR271" s="13">
        <v>0.32</v>
      </c>
      <c r="AS271" s="13">
        <v>0.29299999999999998</v>
      </c>
      <c r="AT271" s="13"/>
      <c r="AU271" s="13"/>
      <c r="AV271" s="22">
        <f>(P271*E271*AL271)+(F271*Q271*AM271)+(G271*R271*AN271)+(H271*S271*AO271)+(I271*T271*AP271)</f>
        <v>0</v>
      </c>
      <c r="AW271" s="22">
        <f>(J271*AQ271*AC271)+(K271*AR271*AD271)+(L271*AS271*AE271)+(M271*AT271*AF271)</f>
        <v>89.210250000000002</v>
      </c>
      <c r="AX271" s="15">
        <f>AW271+AV271</f>
        <v>89.210250000000002</v>
      </c>
    </row>
    <row r="272" spans="1:50" s="11" customFormat="1" x14ac:dyDescent="0.25">
      <c r="A272" s="11" t="s">
        <v>56</v>
      </c>
      <c r="B272" s="11">
        <v>1977</v>
      </c>
      <c r="C272" s="11" t="s">
        <v>59</v>
      </c>
      <c r="D272" s="11" t="s">
        <v>22</v>
      </c>
      <c r="E272" s="12"/>
      <c r="F272" s="12"/>
      <c r="G272" s="12"/>
      <c r="H272" s="12"/>
      <c r="I272" s="12"/>
      <c r="J272" s="12">
        <v>13.73</v>
      </c>
      <c r="K272" s="12">
        <v>5.87</v>
      </c>
      <c r="L272" s="12">
        <v>3.22</v>
      </c>
      <c r="M272" s="12"/>
      <c r="N272" s="12"/>
      <c r="O272" s="12">
        <f t="shared" si="253"/>
        <v>0</v>
      </c>
      <c r="P272" s="12">
        <v>0</v>
      </c>
      <c r="Q272" s="12"/>
      <c r="R272" s="12"/>
      <c r="S272" s="12"/>
      <c r="T272" s="12"/>
      <c r="U272" s="12">
        <v>15</v>
      </c>
      <c r="V272" s="12">
        <v>15</v>
      </c>
      <c r="W272" s="12">
        <v>30</v>
      </c>
      <c r="X272" s="12"/>
      <c r="Y272" s="12"/>
      <c r="Z272" s="12">
        <f t="shared" si="254"/>
        <v>60</v>
      </c>
      <c r="AA272" s="12">
        <v>10</v>
      </c>
      <c r="AB272" s="12">
        <v>0</v>
      </c>
      <c r="AC272" s="12">
        <v>15</v>
      </c>
      <c r="AD272" s="12">
        <v>15</v>
      </c>
      <c r="AE272" s="12">
        <v>0</v>
      </c>
      <c r="AF272" s="12"/>
      <c r="AG272" s="12">
        <v>15</v>
      </c>
      <c r="AH272" s="12">
        <v>15</v>
      </c>
      <c r="AI272" s="12">
        <v>20</v>
      </c>
      <c r="AJ272" s="12"/>
      <c r="AK272" s="12"/>
      <c r="AL272" s="13"/>
      <c r="AM272" s="13"/>
      <c r="AN272" s="13"/>
      <c r="AO272" s="13"/>
      <c r="AP272" s="13"/>
      <c r="AQ272" s="13">
        <v>0.41199999999999998</v>
      </c>
      <c r="AR272" s="13">
        <v>0.48099999999999998</v>
      </c>
      <c r="AS272" s="13">
        <v>0.45200000000000001</v>
      </c>
      <c r="AT272" s="13"/>
      <c r="AU272" s="13"/>
      <c r="AV272" s="22">
        <f>(P272*E272*AL272)+(F272*Q272*AM272)+(G272*R272*AN272)+(H272*S272*AO272)+(I272*T272*AP272)</f>
        <v>0</v>
      </c>
      <c r="AW272" s="22">
        <f>(J272*AQ272*AC272)+(K272*AR272*AD272)+(L272*AS272*AE272)+(M272*AT272*AF272)</f>
        <v>127.20345</v>
      </c>
      <c r="AX272" s="15">
        <f>AW272+AV272</f>
        <v>127.20345</v>
      </c>
    </row>
    <row r="273" spans="1:50" s="11" customFormat="1" x14ac:dyDescent="0.25">
      <c r="A273" s="11" t="s">
        <v>56</v>
      </c>
      <c r="B273" s="11">
        <v>1977</v>
      </c>
      <c r="C273" s="11" t="s">
        <v>59</v>
      </c>
      <c r="D273" s="11" t="s">
        <v>23</v>
      </c>
      <c r="E273" s="12"/>
      <c r="F273" s="12"/>
      <c r="G273" s="12"/>
      <c r="H273" s="12"/>
      <c r="I273" s="12"/>
      <c r="J273" s="12">
        <v>13.45</v>
      </c>
      <c r="K273" s="12">
        <v>2.04</v>
      </c>
      <c r="L273" s="12">
        <v>0.76</v>
      </c>
      <c r="M273" s="12"/>
      <c r="N273" s="12"/>
      <c r="O273" s="12">
        <f t="shared" si="253"/>
        <v>0</v>
      </c>
      <c r="P273" s="12">
        <v>0</v>
      </c>
      <c r="Q273" s="12"/>
      <c r="R273" s="12"/>
      <c r="S273" s="12"/>
      <c r="T273" s="12"/>
      <c r="U273" s="12">
        <v>13</v>
      </c>
      <c r="V273" s="12">
        <v>25</v>
      </c>
      <c r="W273" s="12">
        <v>32</v>
      </c>
      <c r="X273" s="12"/>
      <c r="Y273" s="12"/>
      <c r="Z273" s="12">
        <f t="shared" si="254"/>
        <v>70</v>
      </c>
      <c r="AA273" s="12">
        <v>10</v>
      </c>
      <c r="AB273" s="12">
        <v>0</v>
      </c>
      <c r="AC273" s="12">
        <v>13</v>
      </c>
      <c r="AD273" s="12">
        <v>17</v>
      </c>
      <c r="AE273" s="12">
        <v>0</v>
      </c>
      <c r="AF273" s="12"/>
      <c r="AG273" s="12">
        <v>13</v>
      </c>
      <c r="AH273" s="12">
        <v>25</v>
      </c>
      <c r="AI273" s="12">
        <v>12</v>
      </c>
      <c r="AJ273" s="12"/>
      <c r="AK273" s="12"/>
      <c r="AL273" s="13"/>
      <c r="AM273" s="13"/>
      <c r="AN273" s="13"/>
      <c r="AO273" s="13"/>
      <c r="AP273" s="13"/>
      <c r="AQ273" s="13">
        <v>0.372</v>
      </c>
      <c r="AR273" s="13">
        <v>0.38200000000000001</v>
      </c>
      <c r="AS273" s="13">
        <v>0.28599999999999998</v>
      </c>
      <c r="AT273" s="13"/>
      <c r="AU273" s="13"/>
      <c r="AV273" s="22">
        <f>(P273*E273*AL273)+(F273*Q273*AM273)+(G273*R273*AN273)+(H273*S273*AO273)+(I273*T273*AP273)</f>
        <v>0</v>
      </c>
      <c r="AW273" s="22">
        <f>(J273*AQ273*AC273)+(K273*AR273*AD273)+(L273*AS273*AE273)+(M273*AT273*AF273)</f>
        <v>78.291960000000003</v>
      </c>
      <c r="AX273" s="15">
        <f>AW273+AV273</f>
        <v>78.291960000000003</v>
      </c>
    </row>
    <row r="274" spans="1:50" s="14" customFormat="1" x14ac:dyDescent="0.25">
      <c r="A274" s="14" t="s">
        <v>56</v>
      </c>
      <c r="B274" s="14">
        <v>1977</v>
      </c>
      <c r="C274" s="14" t="s">
        <v>59</v>
      </c>
      <c r="D274" s="14" t="s">
        <v>61</v>
      </c>
      <c r="E274" s="15" t="e">
        <f t="shared" ref="E274:AU274" si="255">AVERAGE(E269:E273)</f>
        <v>#DIV/0!</v>
      </c>
      <c r="F274" s="15" t="e">
        <f t="shared" si="255"/>
        <v>#DIV/0!</v>
      </c>
      <c r="G274" s="15" t="e">
        <f t="shared" si="255"/>
        <v>#DIV/0!</v>
      </c>
      <c r="H274" s="15" t="e">
        <f t="shared" si="255"/>
        <v>#DIV/0!</v>
      </c>
      <c r="I274" s="15" t="e">
        <f t="shared" si="255"/>
        <v>#DIV/0!</v>
      </c>
      <c r="J274" s="15">
        <f t="shared" si="255"/>
        <v>12.902000000000001</v>
      </c>
      <c r="K274" s="15">
        <f t="shared" si="255"/>
        <v>3.2320000000000002</v>
      </c>
      <c r="L274" s="15">
        <f t="shared" si="255"/>
        <v>2.1380000000000003</v>
      </c>
      <c r="M274" s="15" t="e">
        <f t="shared" si="255"/>
        <v>#DIV/0!</v>
      </c>
      <c r="N274" s="15" t="e">
        <f t="shared" si="255"/>
        <v>#DIV/0!</v>
      </c>
      <c r="O274" s="15">
        <f t="shared" si="255"/>
        <v>0</v>
      </c>
      <c r="P274" s="15">
        <f t="shared" si="255"/>
        <v>0</v>
      </c>
      <c r="Q274" s="15" t="e">
        <f t="shared" si="255"/>
        <v>#DIV/0!</v>
      </c>
      <c r="R274" s="15" t="e">
        <f t="shared" si="255"/>
        <v>#DIV/0!</v>
      </c>
      <c r="S274" s="15" t="e">
        <f t="shared" si="255"/>
        <v>#DIV/0!</v>
      </c>
      <c r="T274" s="15" t="e">
        <f t="shared" si="255"/>
        <v>#DIV/0!</v>
      </c>
      <c r="U274" s="15">
        <f t="shared" si="255"/>
        <v>14.6</v>
      </c>
      <c r="V274" s="15">
        <f t="shared" si="255"/>
        <v>16.8</v>
      </c>
      <c r="W274" s="15">
        <f t="shared" si="255"/>
        <v>31.6</v>
      </c>
      <c r="X274" s="15" t="e">
        <f t="shared" si="255"/>
        <v>#DIV/0!</v>
      </c>
      <c r="Y274" s="15" t="e">
        <f t="shared" si="255"/>
        <v>#DIV/0!</v>
      </c>
      <c r="Z274" s="15">
        <f t="shared" si="255"/>
        <v>63</v>
      </c>
      <c r="AA274" s="15">
        <f t="shared" si="255"/>
        <v>10</v>
      </c>
      <c r="AB274" s="15">
        <f t="shared" si="255"/>
        <v>0</v>
      </c>
      <c r="AC274" s="15">
        <f t="shared" si="255"/>
        <v>14.6</v>
      </c>
      <c r="AD274" s="15">
        <f t="shared" si="255"/>
        <v>14.2</v>
      </c>
      <c r="AE274" s="15">
        <f t="shared" si="255"/>
        <v>1.2</v>
      </c>
      <c r="AF274" s="15" t="e">
        <f t="shared" si="255"/>
        <v>#DIV/0!</v>
      </c>
      <c r="AG274" s="15">
        <f t="shared" si="255"/>
        <v>14.6</v>
      </c>
      <c r="AH274" s="15">
        <f t="shared" si="255"/>
        <v>16.8</v>
      </c>
      <c r="AI274" s="15">
        <f t="shared" si="255"/>
        <v>18.600000000000001</v>
      </c>
      <c r="AJ274" s="15" t="e">
        <f t="shared" si="255"/>
        <v>#DIV/0!</v>
      </c>
      <c r="AK274" s="15" t="e">
        <f t="shared" si="255"/>
        <v>#DIV/0!</v>
      </c>
      <c r="AL274" s="16" t="e">
        <f t="shared" si="255"/>
        <v>#DIV/0!</v>
      </c>
      <c r="AM274" s="16" t="e">
        <f t="shared" si="255"/>
        <v>#DIV/0!</v>
      </c>
      <c r="AN274" s="16" t="e">
        <f t="shared" si="255"/>
        <v>#DIV/0!</v>
      </c>
      <c r="AO274" s="16" t="e">
        <f t="shared" si="255"/>
        <v>#DIV/0!</v>
      </c>
      <c r="AP274" s="16" t="e">
        <f t="shared" si="255"/>
        <v>#DIV/0!</v>
      </c>
      <c r="AQ274" s="16">
        <f t="shared" si="255"/>
        <v>0.44719999999999993</v>
      </c>
      <c r="AR274" s="16">
        <f t="shared" si="255"/>
        <v>0.3846</v>
      </c>
      <c r="AS274" s="16">
        <f t="shared" si="255"/>
        <v>0.31719999999999998</v>
      </c>
      <c r="AT274" s="16" t="e">
        <f t="shared" si="255"/>
        <v>#DIV/0!</v>
      </c>
      <c r="AU274" s="16" t="e">
        <f t="shared" si="255"/>
        <v>#DIV/0!</v>
      </c>
      <c r="AV274" s="22">
        <f t="shared" ref="AV274:AX274" si="256">AVERAGE(AV269:AV273)</f>
        <v>0</v>
      </c>
      <c r="AW274" s="22">
        <f t="shared" si="256"/>
        <v>103.00204799999999</v>
      </c>
      <c r="AX274" s="15">
        <f t="shared" si="256"/>
        <v>103.00204799999999</v>
      </c>
    </row>
    <row r="275" spans="1:50" s="14" customFormat="1" x14ac:dyDescent="0.25">
      <c r="A275" s="14" t="s">
        <v>56</v>
      </c>
      <c r="B275" s="14">
        <v>1977</v>
      </c>
      <c r="C275" s="14" t="s">
        <v>59</v>
      </c>
      <c r="D275" s="14" t="s">
        <v>62</v>
      </c>
      <c r="E275" s="15" t="e">
        <f>STDEV(E269:E273)</f>
        <v>#DIV/0!</v>
      </c>
      <c r="F275" s="15" t="e">
        <f t="shared" ref="F275:AX275" si="257">STDEV(F269:F273)</f>
        <v>#DIV/0!</v>
      </c>
      <c r="G275" s="15" t="e">
        <f t="shared" si="257"/>
        <v>#DIV/0!</v>
      </c>
      <c r="H275" s="15" t="e">
        <f t="shared" si="257"/>
        <v>#DIV/0!</v>
      </c>
      <c r="I275" s="15" t="e">
        <f t="shared" si="257"/>
        <v>#DIV/0!</v>
      </c>
      <c r="J275" s="15">
        <f t="shared" si="257"/>
        <v>0.63833376849419488</v>
      </c>
      <c r="K275" s="15">
        <f t="shared" si="257"/>
        <v>1.7763642644457807</v>
      </c>
      <c r="L275" s="15">
        <f t="shared" si="257"/>
        <v>1.4117436027834516</v>
      </c>
      <c r="M275" s="15" t="e">
        <f t="shared" si="257"/>
        <v>#DIV/0!</v>
      </c>
      <c r="N275" s="15" t="e">
        <f t="shared" si="257"/>
        <v>#DIV/0!</v>
      </c>
      <c r="O275" s="15">
        <f t="shared" si="257"/>
        <v>0</v>
      </c>
      <c r="P275" s="15">
        <f t="shared" si="257"/>
        <v>0</v>
      </c>
      <c r="Q275" s="15" t="e">
        <f t="shared" si="257"/>
        <v>#DIV/0!</v>
      </c>
      <c r="R275" s="15" t="e">
        <f t="shared" si="257"/>
        <v>#DIV/0!</v>
      </c>
      <c r="S275" s="15" t="e">
        <f t="shared" si="257"/>
        <v>#DIV/0!</v>
      </c>
      <c r="T275" s="15" t="e">
        <f t="shared" si="257"/>
        <v>#DIV/0!</v>
      </c>
      <c r="U275" s="15">
        <f t="shared" si="257"/>
        <v>2.3021728866442701</v>
      </c>
      <c r="V275" s="15">
        <f t="shared" si="257"/>
        <v>4.9193495504995362</v>
      </c>
      <c r="W275" s="15">
        <f t="shared" si="257"/>
        <v>4.3931765272977543</v>
      </c>
      <c r="X275" s="15" t="e">
        <f t="shared" si="257"/>
        <v>#DIV/0!</v>
      </c>
      <c r="Y275" s="15" t="e">
        <f t="shared" si="257"/>
        <v>#DIV/0!</v>
      </c>
      <c r="Z275" s="15">
        <f t="shared" si="257"/>
        <v>4.4721359549995796</v>
      </c>
      <c r="AA275" s="15">
        <f t="shared" si="257"/>
        <v>0</v>
      </c>
      <c r="AB275" s="15">
        <f t="shared" si="257"/>
        <v>0</v>
      </c>
      <c r="AC275" s="15">
        <f t="shared" si="257"/>
        <v>2.3021728866442701</v>
      </c>
      <c r="AD275" s="15">
        <f t="shared" si="257"/>
        <v>2.1679483388678773</v>
      </c>
      <c r="AE275" s="15">
        <f t="shared" si="257"/>
        <v>2.6832815729997477</v>
      </c>
      <c r="AF275" s="15" t="e">
        <f t="shared" si="257"/>
        <v>#DIV/0!</v>
      </c>
      <c r="AG275" s="15">
        <f t="shared" si="257"/>
        <v>2.3021728866442701</v>
      </c>
      <c r="AH275" s="15">
        <f t="shared" si="257"/>
        <v>4.9193495504995362</v>
      </c>
      <c r="AI275" s="15">
        <f t="shared" si="257"/>
        <v>5.3665631459994962</v>
      </c>
      <c r="AJ275" s="15" t="e">
        <f t="shared" si="257"/>
        <v>#DIV/0!</v>
      </c>
      <c r="AK275" s="15" t="e">
        <f t="shared" si="257"/>
        <v>#DIV/0!</v>
      </c>
      <c r="AL275" s="15" t="e">
        <f t="shared" si="257"/>
        <v>#DIV/0!</v>
      </c>
      <c r="AM275" s="15" t="e">
        <f t="shared" si="257"/>
        <v>#DIV/0!</v>
      </c>
      <c r="AN275" s="15" t="e">
        <f t="shared" si="257"/>
        <v>#DIV/0!</v>
      </c>
      <c r="AO275" s="15" t="e">
        <f t="shared" si="257"/>
        <v>#DIV/0!</v>
      </c>
      <c r="AP275" s="15" t="e">
        <f t="shared" si="257"/>
        <v>#DIV/0!</v>
      </c>
      <c r="AQ275" s="15">
        <f t="shared" si="257"/>
        <v>6.0005833049796647E-2</v>
      </c>
      <c r="AR275" s="15">
        <f t="shared" si="257"/>
        <v>9.9863907394012852E-2</v>
      </c>
      <c r="AS275" s="15">
        <f t="shared" si="257"/>
        <v>8.1127677151512381E-2</v>
      </c>
      <c r="AT275" s="15" t="e">
        <f t="shared" si="257"/>
        <v>#DIV/0!</v>
      </c>
      <c r="AU275" s="15" t="e">
        <f t="shared" si="257"/>
        <v>#DIV/0!</v>
      </c>
      <c r="AV275" s="15">
        <f t="shared" si="257"/>
        <v>0</v>
      </c>
      <c r="AW275" s="15">
        <f t="shared" si="257"/>
        <v>20.450148681172756</v>
      </c>
      <c r="AX275" s="15">
        <f t="shared" si="257"/>
        <v>20.450148681172756</v>
      </c>
    </row>
    <row r="276" spans="1:50" s="11" customFormat="1" x14ac:dyDescent="0.25">
      <c r="A276" s="11" t="s">
        <v>56</v>
      </c>
      <c r="B276" s="11">
        <v>1977</v>
      </c>
      <c r="C276" s="11" t="s">
        <v>60</v>
      </c>
      <c r="D276" s="11" t="s">
        <v>25</v>
      </c>
      <c r="E276" s="12">
        <v>42.79</v>
      </c>
      <c r="F276" s="12"/>
      <c r="G276" s="12"/>
      <c r="H276" s="12"/>
      <c r="I276" s="12"/>
      <c r="J276" s="12">
        <v>15.24</v>
      </c>
      <c r="K276" s="12">
        <v>4.3099999999999996</v>
      </c>
      <c r="L276" s="12">
        <v>1.45</v>
      </c>
      <c r="M276" s="12"/>
      <c r="N276" s="12"/>
      <c r="O276" s="12">
        <f t="shared" ref="O276:O280" si="258">SUM(P276:T276)</f>
        <v>2</v>
      </c>
      <c r="P276" s="12">
        <v>2</v>
      </c>
      <c r="Q276" s="12">
        <v>0</v>
      </c>
      <c r="R276" s="12">
        <v>0</v>
      </c>
      <c r="S276" s="12"/>
      <c r="T276" s="12"/>
      <c r="U276" s="12">
        <v>14</v>
      </c>
      <c r="V276" s="12">
        <v>18</v>
      </c>
      <c r="W276" s="12">
        <v>28</v>
      </c>
      <c r="X276" s="12"/>
      <c r="Y276" s="12"/>
      <c r="Z276" s="12">
        <f t="shared" ref="Z276:Z280" si="259">SUM(U276:Y276)</f>
        <v>60</v>
      </c>
      <c r="AA276" s="12">
        <v>10</v>
      </c>
      <c r="AB276" s="12">
        <v>0</v>
      </c>
      <c r="AC276" s="12">
        <v>14</v>
      </c>
      <c r="AD276" s="12">
        <v>16</v>
      </c>
      <c r="AE276" s="12">
        <v>0</v>
      </c>
      <c r="AF276" s="12"/>
      <c r="AG276" s="12">
        <v>14</v>
      </c>
      <c r="AH276" s="12">
        <v>18</v>
      </c>
      <c r="AI276" s="12">
        <v>18</v>
      </c>
      <c r="AJ276" s="12"/>
      <c r="AK276" s="12"/>
      <c r="AL276" s="12">
        <v>0.11708343070810937</v>
      </c>
      <c r="AM276" s="13"/>
      <c r="AN276" s="13"/>
      <c r="AO276" s="13"/>
      <c r="AP276" s="13"/>
      <c r="AQ276" s="13">
        <v>0.36499999999999999</v>
      </c>
      <c r="AR276" s="13">
        <v>0.26400000000000001</v>
      </c>
      <c r="AS276" s="13">
        <v>0.253</v>
      </c>
      <c r="AT276" s="13"/>
      <c r="AU276" s="13"/>
      <c r="AV276" s="22">
        <f>(P276*E276*AL276)+(F276*Q276*AM276)+(G276*R276*AN276)+(H276*S276*AO276)+(I276*T276*AP276)</f>
        <v>10.02</v>
      </c>
      <c r="AW276" s="22">
        <f>(J276*AQ276*AC276)+(K276*AR276*AD276)+(L276*AS276*AE276)+(M276*AT276*AF276)</f>
        <v>96.081839999999985</v>
      </c>
      <c r="AX276" s="15">
        <f>AW276+AV276</f>
        <v>106.10183999999998</v>
      </c>
    </row>
    <row r="277" spans="1:50" s="11" customFormat="1" x14ac:dyDescent="0.25">
      <c r="A277" s="11" t="s">
        <v>56</v>
      </c>
      <c r="B277" s="11">
        <v>1977</v>
      </c>
      <c r="C277" s="11" t="s">
        <v>60</v>
      </c>
      <c r="D277" s="11" t="s">
        <v>26</v>
      </c>
      <c r="E277" s="12">
        <v>39.016599999999997</v>
      </c>
      <c r="F277" s="12"/>
      <c r="G277" s="12"/>
      <c r="H277" s="12"/>
      <c r="I277" s="12"/>
      <c r="J277" s="12">
        <v>12.68</v>
      </c>
      <c r="K277" s="12">
        <v>4.58</v>
      </c>
      <c r="L277" s="12">
        <v>2.68</v>
      </c>
      <c r="M277" s="12"/>
      <c r="N277" s="12"/>
      <c r="O277" s="12">
        <f t="shared" si="258"/>
        <v>3</v>
      </c>
      <c r="P277" s="12">
        <v>3</v>
      </c>
      <c r="Q277" s="12">
        <v>0</v>
      </c>
      <c r="R277" s="12">
        <v>0</v>
      </c>
      <c r="S277" s="12"/>
      <c r="T277" s="12"/>
      <c r="U277" s="12">
        <v>15</v>
      </c>
      <c r="V277" s="12">
        <v>18</v>
      </c>
      <c r="W277" s="12">
        <v>32</v>
      </c>
      <c r="X277" s="12"/>
      <c r="Y277" s="12"/>
      <c r="Z277" s="12">
        <f t="shared" si="259"/>
        <v>65</v>
      </c>
      <c r="AA277" s="12">
        <v>10</v>
      </c>
      <c r="AB277" s="12">
        <v>0</v>
      </c>
      <c r="AC277" s="12">
        <v>15</v>
      </c>
      <c r="AD277" s="12">
        <v>15</v>
      </c>
      <c r="AE277" s="12">
        <v>0</v>
      </c>
      <c r="AF277" s="12"/>
      <c r="AG277" s="12">
        <v>15</v>
      </c>
      <c r="AH277" s="12">
        <v>18</v>
      </c>
      <c r="AI277" s="12">
        <v>17</v>
      </c>
      <c r="AJ277" s="12"/>
      <c r="AK277" s="12"/>
      <c r="AL277" s="12">
        <v>0.23323405934909758</v>
      </c>
      <c r="AM277" s="13"/>
      <c r="AN277" s="13"/>
      <c r="AO277" s="13"/>
      <c r="AP277" s="13"/>
      <c r="AQ277" s="13">
        <v>0.36199999999999999</v>
      </c>
      <c r="AR277" s="13">
        <v>0.35299999999999998</v>
      </c>
      <c r="AS277" s="13">
        <v>0.311</v>
      </c>
      <c r="AT277" s="13"/>
      <c r="AU277" s="13"/>
      <c r="AV277" s="22">
        <f>(P277*E277*AL277)+(F277*Q277*AM277)+(G277*R277*AN277)+(H277*S277*AO277)+(I277*T277*AP277)</f>
        <v>27.3</v>
      </c>
      <c r="AW277" s="22">
        <f>(J277*AQ277*AC277)+(K277*AR277*AD277)+(L277*AS277*AE277)+(M277*AT277*AF277)</f>
        <v>93.103499999999997</v>
      </c>
      <c r="AX277" s="15">
        <f>AW277+AV277</f>
        <v>120.40349999999999</v>
      </c>
    </row>
    <row r="278" spans="1:50" s="11" customFormat="1" x14ac:dyDescent="0.25">
      <c r="A278" s="11" t="s">
        <v>56</v>
      </c>
      <c r="B278" s="11">
        <v>1977</v>
      </c>
      <c r="C278" s="11" t="s">
        <v>60</v>
      </c>
      <c r="D278" s="11" t="s">
        <v>27</v>
      </c>
      <c r="E278" s="12">
        <v>44.195</v>
      </c>
      <c r="F278" s="12"/>
      <c r="G278" s="12"/>
      <c r="H278" s="12"/>
      <c r="I278" s="12"/>
      <c r="J278" s="12">
        <v>11.9</v>
      </c>
      <c r="K278" s="12">
        <v>3.31</v>
      </c>
      <c r="L278" s="12">
        <v>1.63</v>
      </c>
      <c r="M278" s="12"/>
      <c r="N278" s="12"/>
      <c r="O278" s="12">
        <f t="shared" si="258"/>
        <v>2</v>
      </c>
      <c r="P278" s="12">
        <v>2</v>
      </c>
      <c r="Q278" s="12">
        <v>0</v>
      </c>
      <c r="R278" s="12">
        <v>0</v>
      </c>
      <c r="S278" s="12"/>
      <c r="T278" s="12"/>
      <c r="U278" s="12">
        <v>15</v>
      </c>
      <c r="V278" s="12">
        <v>20</v>
      </c>
      <c r="W278" s="12">
        <v>35</v>
      </c>
      <c r="X278" s="12"/>
      <c r="Y278" s="12"/>
      <c r="Z278" s="12">
        <f t="shared" si="259"/>
        <v>70</v>
      </c>
      <c r="AA278" s="12">
        <v>10</v>
      </c>
      <c r="AB278" s="12">
        <v>0</v>
      </c>
      <c r="AC278" s="12">
        <v>15</v>
      </c>
      <c r="AD278" s="12">
        <v>15</v>
      </c>
      <c r="AE278" s="12">
        <v>0</v>
      </c>
      <c r="AF278" s="12"/>
      <c r="AG278" s="12">
        <v>15</v>
      </c>
      <c r="AH278" s="12">
        <v>20</v>
      </c>
      <c r="AI278" s="12">
        <v>15</v>
      </c>
      <c r="AJ278" s="12"/>
      <c r="AK278" s="12"/>
      <c r="AL278" s="12">
        <v>0.13157597013236794</v>
      </c>
      <c r="AM278" s="13"/>
      <c r="AN278" s="13"/>
      <c r="AO278" s="13"/>
      <c r="AP278" s="13"/>
      <c r="AQ278" s="13">
        <v>0.35</v>
      </c>
      <c r="AR278" s="13">
        <v>0.28899999999999998</v>
      </c>
      <c r="AS278" s="13">
        <v>0.25900000000000001</v>
      </c>
      <c r="AT278" s="13"/>
      <c r="AU278" s="13"/>
      <c r="AV278" s="22">
        <f>(P278*E278*AL278)+(F278*Q278*AM278)+(G278*R278*AN278)+(H278*S278*AO278)+(I278*T278*AP278)</f>
        <v>11.630000000000003</v>
      </c>
      <c r="AW278" s="22">
        <f>(J278*AQ278*AC278)+(K278*AR278*AD278)+(L278*AS278*AE278)+(M278*AT278*AF278)</f>
        <v>76.823849999999993</v>
      </c>
      <c r="AX278" s="15">
        <f>AW278+AV278</f>
        <v>88.453849999999989</v>
      </c>
    </row>
    <row r="279" spans="1:50" s="11" customFormat="1" x14ac:dyDescent="0.25">
      <c r="A279" s="11" t="s">
        <v>56</v>
      </c>
      <c r="B279" s="11">
        <v>1977</v>
      </c>
      <c r="C279" s="11" t="s">
        <v>60</v>
      </c>
      <c r="D279" s="11" t="s">
        <v>28</v>
      </c>
      <c r="E279" s="12">
        <v>48.244999999999997</v>
      </c>
      <c r="F279" s="12"/>
      <c r="G279" s="12"/>
      <c r="H279" s="12"/>
      <c r="I279" s="12"/>
      <c r="J279" s="12">
        <v>13.01</v>
      </c>
      <c r="K279" s="12">
        <v>6.25</v>
      </c>
      <c r="L279" s="12">
        <v>5.0199999999999996</v>
      </c>
      <c r="M279" s="12"/>
      <c r="N279" s="12"/>
      <c r="O279" s="12">
        <f t="shared" si="258"/>
        <v>2</v>
      </c>
      <c r="P279" s="12">
        <v>2</v>
      </c>
      <c r="Q279" s="12">
        <v>0</v>
      </c>
      <c r="R279" s="12">
        <v>0</v>
      </c>
      <c r="S279" s="12"/>
      <c r="T279" s="12"/>
      <c r="U279" s="12">
        <v>23</v>
      </c>
      <c r="V279" s="12">
        <v>16</v>
      </c>
      <c r="W279" s="12">
        <v>31</v>
      </c>
      <c r="X279" s="12"/>
      <c r="Y279" s="12"/>
      <c r="Z279" s="12">
        <f t="shared" si="259"/>
        <v>70</v>
      </c>
      <c r="AA279" s="12">
        <v>10</v>
      </c>
      <c r="AB279" s="12">
        <v>0</v>
      </c>
      <c r="AC279" s="12">
        <v>23</v>
      </c>
      <c r="AD279" s="12">
        <v>7</v>
      </c>
      <c r="AE279" s="12">
        <v>0</v>
      </c>
      <c r="AF279" s="12"/>
      <c r="AG279" s="12">
        <v>23</v>
      </c>
      <c r="AH279" s="12">
        <v>16</v>
      </c>
      <c r="AI279" s="12">
        <v>11</v>
      </c>
      <c r="AJ279" s="12"/>
      <c r="AK279" s="12"/>
      <c r="AL279" s="12">
        <v>0.13358897295056485</v>
      </c>
      <c r="AM279" s="13"/>
      <c r="AN279" s="13"/>
      <c r="AO279" s="13"/>
      <c r="AP279" s="13"/>
      <c r="AQ279" s="13">
        <v>0.25800000000000001</v>
      </c>
      <c r="AR279" s="13">
        <v>0.23599999999999999</v>
      </c>
      <c r="AS279" s="13">
        <v>0.19400000000000001</v>
      </c>
      <c r="AT279" s="13"/>
      <c r="AU279" s="13"/>
      <c r="AV279" s="22">
        <f>(P279*E279*AL279)+(F279*Q279*AM279)+(G279*R279*AN279)+(H279*S279*AO279)+(I279*T279*AP279)</f>
        <v>12.890000000000002</v>
      </c>
      <c r="AW279" s="22">
        <f>(J279*AQ279*AC279)+(K279*AR279*AD279)+(L279*AS279*AE279)+(M279*AT279*AF279)</f>
        <v>87.526340000000005</v>
      </c>
      <c r="AX279" s="15">
        <f>AW279+AV279</f>
        <v>100.41634000000001</v>
      </c>
    </row>
    <row r="280" spans="1:50" s="11" customFormat="1" x14ac:dyDescent="0.25">
      <c r="A280" s="11" t="s">
        <v>56</v>
      </c>
      <c r="B280" s="11">
        <v>1977</v>
      </c>
      <c r="C280" s="11" t="s">
        <v>60</v>
      </c>
      <c r="D280" s="11" t="s">
        <v>29</v>
      </c>
      <c r="E280" s="12">
        <v>39.174999999999997</v>
      </c>
      <c r="F280" s="12"/>
      <c r="G280" s="12"/>
      <c r="H280" s="12"/>
      <c r="I280" s="12"/>
      <c r="J280" s="12">
        <v>13.16</v>
      </c>
      <c r="K280" s="12">
        <v>5.95</v>
      </c>
      <c r="L280" s="12">
        <v>4.9000000000000004</v>
      </c>
      <c r="M280" s="12"/>
      <c r="N280" s="12"/>
      <c r="O280" s="12">
        <f t="shared" si="258"/>
        <v>2</v>
      </c>
      <c r="P280" s="12">
        <v>2</v>
      </c>
      <c r="Q280" s="12">
        <v>0</v>
      </c>
      <c r="R280" s="12">
        <v>0</v>
      </c>
      <c r="S280" s="12"/>
      <c r="T280" s="12"/>
      <c r="U280" s="12">
        <v>22</v>
      </c>
      <c r="V280" s="12">
        <v>15</v>
      </c>
      <c r="W280" s="12">
        <v>33</v>
      </c>
      <c r="X280" s="12"/>
      <c r="Y280" s="12"/>
      <c r="Z280" s="12">
        <f t="shared" si="259"/>
        <v>70</v>
      </c>
      <c r="AA280" s="12">
        <v>10</v>
      </c>
      <c r="AB280" s="12">
        <v>0</v>
      </c>
      <c r="AC280" s="12">
        <v>22</v>
      </c>
      <c r="AD280" s="12">
        <v>8</v>
      </c>
      <c r="AE280" s="12">
        <v>0</v>
      </c>
      <c r="AF280" s="12"/>
      <c r="AG280" s="12">
        <v>22</v>
      </c>
      <c r="AH280" s="12">
        <v>15</v>
      </c>
      <c r="AI280" s="12">
        <v>13</v>
      </c>
      <c r="AJ280" s="12"/>
      <c r="AK280" s="12"/>
      <c r="AL280" s="12">
        <v>0.13554562858966177</v>
      </c>
      <c r="AM280" s="13"/>
      <c r="AN280" s="13"/>
      <c r="AO280" s="13"/>
      <c r="AP280" s="13"/>
      <c r="AQ280" s="13">
        <v>0.249</v>
      </c>
      <c r="AR280" s="13">
        <v>0.26800000000000002</v>
      </c>
      <c r="AS280" s="13">
        <v>0.23400000000000001</v>
      </c>
      <c r="AT280" s="13"/>
      <c r="AU280" s="13"/>
      <c r="AV280" s="22">
        <f>(P280*E280*AL280)+(F280*Q280*AM280)+(G280*R280*AN280)+(H280*S280*AO280)+(I280*T280*AP280)</f>
        <v>10.62</v>
      </c>
      <c r="AW280" s="22">
        <f>(J280*AQ280*AC280)+(K280*AR280*AD280)+(L280*AS280*AE280)+(M280*AT280*AF280)</f>
        <v>84.847279999999998</v>
      </c>
      <c r="AX280" s="15">
        <f>AW280+AV280</f>
        <v>95.467280000000002</v>
      </c>
    </row>
    <row r="281" spans="1:50" s="18" customFormat="1" x14ac:dyDescent="0.25">
      <c r="A281" s="18" t="s">
        <v>56</v>
      </c>
      <c r="B281" s="18">
        <v>1977</v>
      </c>
      <c r="C281" s="18" t="s">
        <v>60</v>
      </c>
      <c r="D281" s="18" t="s">
        <v>61</v>
      </c>
      <c r="E281" s="17">
        <f t="shared" ref="E281:AU281" si="260">AVERAGE(E276:E280)</f>
        <v>42.68432</v>
      </c>
      <c r="F281" s="17" t="e">
        <f t="shared" si="260"/>
        <v>#DIV/0!</v>
      </c>
      <c r="G281" s="17" t="e">
        <f t="shared" si="260"/>
        <v>#DIV/0!</v>
      </c>
      <c r="H281" s="17" t="e">
        <f t="shared" si="260"/>
        <v>#DIV/0!</v>
      </c>
      <c r="I281" s="17" t="e">
        <f t="shared" si="260"/>
        <v>#DIV/0!</v>
      </c>
      <c r="J281" s="17">
        <f t="shared" si="260"/>
        <v>13.197999999999999</v>
      </c>
      <c r="K281" s="17">
        <f t="shared" si="260"/>
        <v>4.8800000000000008</v>
      </c>
      <c r="L281" s="17">
        <f t="shared" si="260"/>
        <v>3.1360000000000001</v>
      </c>
      <c r="M281" s="17" t="e">
        <f t="shared" si="260"/>
        <v>#DIV/0!</v>
      </c>
      <c r="N281" s="17" t="e">
        <f t="shared" si="260"/>
        <v>#DIV/0!</v>
      </c>
      <c r="O281" s="17">
        <f t="shared" si="260"/>
        <v>2.2000000000000002</v>
      </c>
      <c r="P281" s="17">
        <f t="shared" si="260"/>
        <v>2.2000000000000002</v>
      </c>
      <c r="Q281" s="17">
        <f t="shared" si="260"/>
        <v>0</v>
      </c>
      <c r="R281" s="17">
        <f t="shared" si="260"/>
        <v>0</v>
      </c>
      <c r="S281" s="17" t="e">
        <f t="shared" si="260"/>
        <v>#DIV/0!</v>
      </c>
      <c r="T281" s="17" t="e">
        <f t="shared" si="260"/>
        <v>#DIV/0!</v>
      </c>
      <c r="U281" s="17">
        <f t="shared" si="260"/>
        <v>17.8</v>
      </c>
      <c r="V281" s="17">
        <f t="shared" si="260"/>
        <v>17.399999999999999</v>
      </c>
      <c r="W281" s="17">
        <f t="shared" si="260"/>
        <v>31.8</v>
      </c>
      <c r="X281" s="17" t="e">
        <f t="shared" si="260"/>
        <v>#DIV/0!</v>
      </c>
      <c r="Y281" s="17" t="e">
        <f t="shared" si="260"/>
        <v>#DIV/0!</v>
      </c>
      <c r="Z281" s="17">
        <f t="shared" si="260"/>
        <v>67</v>
      </c>
      <c r="AA281" s="17">
        <f t="shared" si="260"/>
        <v>10</v>
      </c>
      <c r="AB281" s="17">
        <f t="shared" si="260"/>
        <v>0</v>
      </c>
      <c r="AC281" s="17">
        <f t="shared" si="260"/>
        <v>17.8</v>
      </c>
      <c r="AD281" s="17">
        <f t="shared" si="260"/>
        <v>12.2</v>
      </c>
      <c r="AE281" s="17">
        <f t="shared" si="260"/>
        <v>0</v>
      </c>
      <c r="AF281" s="17" t="e">
        <f t="shared" si="260"/>
        <v>#DIV/0!</v>
      </c>
      <c r="AG281" s="17">
        <f t="shared" si="260"/>
        <v>17.8</v>
      </c>
      <c r="AH281" s="17">
        <f t="shared" si="260"/>
        <v>17.399999999999999</v>
      </c>
      <c r="AI281" s="17">
        <f t="shared" si="260"/>
        <v>14.8</v>
      </c>
      <c r="AJ281" s="17" t="e">
        <f t="shared" si="260"/>
        <v>#DIV/0!</v>
      </c>
      <c r="AK281" s="17" t="e">
        <f t="shared" si="260"/>
        <v>#DIV/0!</v>
      </c>
      <c r="AL281" s="19">
        <f t="shared" si="260"/>
        <v>0.1502056123459603</v>
      </c>
      <c r="AM281" s="19" t="e">
        <f t="shared" si="260"/>
        <v>#DIV/0!</v>
      </c>
      <c r="AN281" s="19" t="e">
        <f t="shared" si="260"/>
        <v>#DIV/0!</v>
      </c>
      <c r="AO281" s="19" t="e">
        <f t="shared" si="260"/>
        <v>#DIV/0!</v>
      </c>
      <c r="AP281" s="19" t="e">
        <f t="shared" si="260"/>
        <v>#DIV/0!</v>
      </c>
      <c r="AQ281" s="19">
        <f t="shared" si="260"/>
        <v>0.31680000000000003</v>
      </c>
      <c r="AR281" s="19">
        <f t="shared" si="260"/>
        <v>0.28199999999999997</v>
      </c>
      <c r="AS281" s="19">
        <f t="shared" si="260"/>
        <v>0.25020000000000003</v>
      </c>
      <c r="AT281" s="19" t="e">
        <f t="shared" si="260"/>
        <v>#DIV/0!</v>
      </c>
      <c r="AU281" s="19" t="e">
        <f t="shared" si="260"/>
        <v>#DIV/0!</v>
      </c>
      <c r="AV281" s="22">
        <f t="shared" ref="AV281:AX281" si="261">AVERAGE(AV276:AV280)</f>
        <v>14.492000000000001</v>
      </c>
      <c r="AW281" s="22">
        <f t="shared" si="261"/>
        <v>87.676562000000004</v>
      </c>
      <c r="AX281" s="15">
        <f t="shared" si="261"/>
        <v>102.16856199999999</v>
      </c>
    </row>
    <row r="282" spans="1:50" s="18" customFormat="1" x14ac:dyDescent="0.25">
      <c r="A282" s="18" t="s">
        <v>56</v>
      </c>
      <c r="B282" s="18">
        <v>1977</v>
      </c>
      <c r="C282" s="18" t="s">
        <v>60</v>
      </c>
      <c r="D282" s="18" t="s">
        <v>62</v>
      </c>
      <c r="E282" s="17">
        <f>STDEV(E276:E280)</f>
        <v>3.839986368725806</v>
      </c>
      <c r="F282" s="17" t="e">
        <f t="shared" ref="F282:AX282" si="262">STDEV(F276:F280)</f>
        <v>#DIV/0!</v>
      </c>
      <c r="G282" s="17" t="e">
        <f t="shared" si="262"/>
        <v>#DIV/0!</v>
      </c>
      <c r="H282" s="17" t="e">
        <f t="shared" si="262"/>
        <v>#DIV/0!</v>
      </c>
      <c r="I282" s="17" t="e">
        <f t="shared" si="262"/>
        <v>#DIV/0!</v>
      </c>
      <c r="J282" s="17">
        <f t="shared" si="262"/>
        <v>1.2409351312619046</v>
      </c>
      <c r="K282" s="17">
        <f t="shared" si="262"/>
        <v>1.2146604463799722</v>
      </c>
      <c r="L282" s="17">
        <f t="shared" si="262"/>
        <v>1.7305866057496233</v>
      </c>
      <c r="M282" s="17" t="e">
        <f t="shared" si="262"/>
        <v>#DIV/0!</v>
      </c>
      <c r="N282" s="17" t="e">
        <f t="shared" si="262"/>
        <v>#DIV/0!</v>
      </c>
      <c r="O282" s="17">
        <f t="shared" si="262"/>
        <v>0.44721359549995815</v>
      </c>
      <c r="P282" s="17">
        <f t="shared" si="262"/>
        <v>0.44721359549995815</v>
      </c>
      <c r="Q282" s="17">
        <f t="shared" si="262"/>
        <v>0</v>
      </c>
      <c r="R282" s="17">
        <f t="shared" si="262"/>
        <v>0</v>
      </c>
      <c r="S282" s="17" t="e">
        <f t="shared" si="262"/>
        <v>#DIV/0!</v>
      </c>
      <c r="T282" s="17" t="e">
        <f t="shared" si="262"/>
        <v>#DIV/0!</v>
      </c>
      <c r="U282" s="17">
        <f t="shared" si="262"/>
        <v>4.3243496620879291</v>
      </c>
      <c r="V282" s="17">
        <f t="shared" si="262"/>
        <v>1.9493588689617927</v>
      </c>
      <c r="W282" s="17">
        <f t="shared" si="262"/>
        <v>2.5884358211089569</v>
      </c>
      <c r="X282" s="17" t="e">
        <f t="shared" si="262"/>
        <v>#DIV/0!</v>
      </c>
      <c r="Y282" s="17" t="e">
        <f t="shared" si="262"/>
        <v>#DIV/0!</v>
      </c>
      <c r="Z282" s="17">
        <f t="shared" si="262"/>
        <v>4.4721359549995796</v>
      </c>
      <c r="AA282" s="17">
        <f t="shared" si="262"/>
        <v>0</v>
      </c>
      <c r="AB282" s="17">
        <f t="shared" si="262"/>
        <v>0</v>
      </c>
      <c r="AC282" s="17">
        <f t="shared" si="262"/>
        <v>4.3243496620879291</v>
      </c>
      <c r="AD282" s="17">
        <f t="shared" si="262"/>
        <v>4.3243496620879291</v>
      </c>
      <c r="AE282" s="17">
        <f t="shared" si="262"/>
        <v>0</v>
      </c>
      <c r="AF282" s="17" t="e">
        <f t="shared" si="262"/>
        <v>#DIV/0!</v>
      </c>
      <c r="AG282" s="17">
        <f t="shared" si="262"/>
        <v>4.3243496620879291</v>
      </c>
      <c r="AH282" s="17">
        <f t="shared" si="262"/>
        <v>1.9493588689617927</v>
      </c>
      <c r="AI282" s="17">
        <f t="shared" si="262"/>
        <v>2.8635642126552687</v>
      </c>
      <c r="AJ282" s="17" t="e">
        <f t="shared" si="262"/>
        <v>#DIV/0!</v>
      </c>
      <c r="AK282" s="17" t="e">
        <f t="shared" si="262"/>
        <v>#DIV/0!</v>
      </c>
      <c r="AL282" s="17">
        <f t="shared" si="262"/>
        <v>4.6981095468660521E-2</v>
      </c>
      <c r="AM282" s="17" t="e">
        <f t="shared" si="262"/>
        <v>#DIV/0!</v>
      </c>
      <c r="AN282" s="17" t="e">
        <f t="shared" si="262"/>
        <v>#DIV/0!</v>
      </c>
      <c r="AO282" s="17" t="e">
        <f t="shared" si="262"/>
        <v>#DIV/0!</v>
      </c>
      <c r="AP282" s="17" t="e">
        <f t="shared" si="262"/>
        <v>#DIV/0!</v>
      </c>
      <c r="AQ282" s="17">
        <f t="shared" si="262"/>
        <v>5.8143787286347171E-2</v>
      </c>
      <c r="AR282" s="17">
        <f t="shared" si="262"/>
        <v>4.3948833886691498E-2</v>
      </c>
      <c r="AS282" s="17">
        <f t="shared" si="262"/>
        <v>4.2434655648420062E-2</v>
      </c>
      <c r="AT282" s="17" t="e">
        <f t="shared" si="262"/>
        <v>#DIV/0!</v>
      </c>
      <c r="AU282" s="17" t="e">
        <f t="shared" si="262"/>
        <v>#DIV/0!</v>
      </c>
      <c r="AV282" s="17">
        <f t="shared" si="262"/>
        <v>7.2421246882389436</v>
      </c>
      <c r="AW282" s="17">
        <f t="shared" si="262"/>
        <v>7.5151366480071387</v>
      </c>
      <c r="AX282" s="17">
        <f t="shared" si="262"/>
        <v>12.08360901503441</v>
      </c>
    </row>
    <row r="283" spans="1:50" s="11" customFormat="1" x14ac:dyDescent="0.25"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22"/>
      <c r="AW283" s="22"/>
      <c r="AX283" s="15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3"/>
  <sheetViews>
    <sheetView zoomScale="55" zoomScaleNormal="55" workbookViewId="0">
      <pane ySplit="1" topLeftCell="A119" activePane="bottomLeft" state="frozen"/>
      <selection pane="bottomLeft" activeCell="B1" sqref="B1:C1048576"/>
    </sheetView>
  </sheetViews>
  <sheetFormatPr baseColWidth="10" defaultRowHeight="15" x14ac:dyDescent="0.25"/>
  <cols>
    <col min="1" max="3" width="15.28515625" customWidth="1"/>
    <col min="4" max="4" width="13.85546875" customWidth="1"/>
    <col min="5" max="5" width="11.28515625" style="22" customWidth="1"/>
    <col min="6" max="6" width="11.42578125" style="22"/>
    <col min="7" max="7" width="11.42578125" style="15"/>
  </cols>
  <sheetData>
    <row r="1" spans="1:7" ht="108" customHeight="1" x14ac:dyDescent="0.25">
      <c r="A1" t="s">
        <v>57</v>
      </c>
      <c r="B1" t="s">
        <v>63</v>
      </c>
      <c r="C1" t="s">
        <v>76</v>
      </c>
      <c r="D1" t="s">
        <v>58</v>
      </c>
      <c r="E1" s="21" t="s">
        <v>75</v>
      </c>
      <c r="F1" s="21" t="s">
        <v>73</v>
      </c>
      <c r="G1" s="21" t="s">
        <v>74</v>
      </c>
    </row>
    <row r="2" spans="1:7" s="11" customFormat="1" x14ac:dyDescent="0.25">
      <c r="A2" s="11" t="s">
        <v>47</v>
      </c>
      <c r="B2" s="11">
        <v>2011</v>
      </c>
      <c r="C2" s="11" t="s">
        <v>59</v>
      </c>
      <c r="D2" t="s">
        <v>19</v>
      </c>
      <c r="E2" s="22">
        <v>0</v>
      </c>
      <c r="F2" s="22">
        <v>58.758261410581824</v>
      </c>
      <c r="G2" s="15">
        <v>58.758261410581824</v>
      </c>
    </row>
    <row r="3" spans="1:7" s="11" customFormat="1" x14ac:dyDescent="0.25">
      <c r="A3" s="11" t="s">
        <v>47</v>
      </c>
      <c r="B3" s="11">
        <v>2011</v>
      </c>
      <c r="C3" s="11" t="s">
        <v>59</v>
      </c>
      <c r="D3" t="s">
        <v>20</v>
      </c>
      <c r="E3" s="22">
        <v>0</v>
      </c>
      <c r="F3" s="22">
        <v>77.588087621638635</v>
      </c>
      <c r="G3" s="15">
        <v>77.588087621638635</v>
      </c>
    </row>
    <row r="4" spans="1:7" s="11" customFormat="1" x14ac:dyDescent="0.25">
      <c r="A4" s="11" t="s">
        <v>47</v>
      </c>
      <c r="B4" s="11">
        <v>2011</v>
      </c>
      <c r="C4" s="11" t="s">
        <v>59</v>
      </c>
      <c r="D4" t="s">
        <v>21</v>
      </c>
      <c r="E4" s="22">
        <v>0</v>
      </c>
      <c r="F4" s="22">
        <v>25.056926922286763</v>
      </c>
      <c r="G4" s="15">
        <v>25.056926922286763</v>
      </c>
    </row>
    <row r="5" spans="1:7" s="11" customFormat="1" x14ac:dyDescent="0.25">
      <c r="A5" s="11" t="s">
        <v>47</v>
      </c>
      <c r="B5" s="11">
        <v>2011</v>
      </c>
      <c r="C5" s="11" t="s">
        <v>59</v>
      </c>
      <c r="D5" t="s">
        <v>22</v>
      </c>
      <c r="E5" s="22">
        <v>0</v>
      </c>
      <c r="F5" s="22">
        <v>72.544083785283192</v>
      </c>
      <c r="G5" s="15">
        <v>72.544083785283192</v>
      </c>
    </row>
    <row r="6" spans="1:7" s="5" customFormat="1" x14ac:dyDescent="0.25">
      <c r="A6" s="5" t="s">
        <v>47</v>
      </c>
      <c r="B6" s="5">
        <v>2011</v>
      </c>
      <c r="C6" s="5" t="s">
        <v>59</v>
      </c>
      <c r="D6" s="5" t="s">
        <v>61</v>
      </c>
      <c r="E6" s="22">
        <v>0</v>
      </c>
      <c r="F6" s="22">
        <v>58.486839934947611</v>
      </c>
      <c r="G6" s="15">
        <v>58.486839934947611</v>
      </c>
    </row>
    <row r="7" spans="1:7" s="5" customFormat="1" x14ac:dyDescent="0.25">
      <c r="A7" s="5" t="s">
        <v>47</v>
      </c>
      <c r="B7" s="5">
        <v>2011</v>
      </c>
      <c r="C7" s="5" t="s">
        <v>59</v>
      </c>
      <c r="D7" s="5" t="s">
        <v>62</v>
      </c>
      <c r="E7" s="6">
        <v>0</v>
      </c>
      <c r="F7" s="6">
        <v>23.664998918991589</v>
      </c>
      <c r="G7" s="6">
        <v>23.664998918991589</v>
      </c>
    </row>
    <row r="8" spans="1:7" x14ac:dyDescent="0.25">
      <c r="A8" s="11" t="s">
        <v>47</v>
      </c>
      <c r="B8" s="11">
        <v>2011</v>
      </c>
      <c r="C8" s="11" t="s">
        <v>60</v>
      </c>
      <c r="D8" t="s">
        <v>25</v>
      </c>
      <c r="E8" s="22">
        <v>3.2397194028871383</v>
      </c>
      <c r="F8" s="22">
        <v>52.907668517369459</v>
      </c>
      <c r="G8" s="15">
        <v>56.147387920256598</v>
      </c>
    </row>
    <row r="9" spans="1:7" x14ac:dyDescent="0.25">
      <c r="A9" s="11" t="s">
        <v>47</v>
      </c>
      <c r="B9" s="11">
        <v>2011</v>
      </c>
      <c r="C9" s="11" t="s">
        <v>60</v>
      </c>
      <c r="D9" t="s">
        <v>26</v>
      </c>
      <c r="E9" s="22">
        <v>2.8270695681818174</v>
      </c>
      <c r="F9" s="22">
        <v>37.608628095389875</v>
      </c>
      <c r="G9" s="15">
        <v>40.435697663571695</v>
      </c>
    </row>
    <row r="10" spans="1:7" x14ac:dyDescent="0.25">
      <c r="A10" s="11" t="s">
        <v>47</v>
      </c>
      <c r="B10" s="11">
        <v>2011</v>
      </c>
      <c r="C10" s="11" t="s">
        <v>60</v>
      </c>
      <c r="D10" t="s">
        <v>27</v>
      </c>
      <c r="E10" s="22">
        <v>2.0592283907072986</v>
      </c>
      <c r="F10" s="22">
        <v>51.15599412026549</v>
      </c>
      <c r="G10" s="15">
        <v>53.215222510972787</v>
      </c>
    </row>
    <row r="11" spans="1:7" x14ac:dyDescent="0.25">
      <c r="A11" s="11" t="s">
        <v>47</v>
      </c>
      <c r="B11" s="11">
        <v>2011</v>
      </c>
      <c r="C11" s="11" t="s">
        <v>60</v>
      </c>
      <c r="D11" t="s">
        <v>28</v>
      </c>
      <c r="E11" s="22">
        <v>49.361883608240447</v>
      </c>
      <c r="F11" s="22">
        <v>16.03613279307682</v>
      </c>
      <c r="G11" s="15">
        <v>65.398016401317264</v>
      </c>
    </row>
    <row r="12" spans="1:7" s="8" customFormat="1" x14ac:dyDescent="0.25">
      <c r="A12" s="8" t="s">
        <v>47</v>
      </c>
      <c r="B12" s="8">
        <v>2011</v>
      </c>
      <c r="C12" s="8" t="s">
        <v>60</v>
      </c>
      <c r="D12" s="8" t="s">
        <v>61</v>
      </c>
      <c r="E12" s="22">
        <v>14.371975242504176</v>
      </c>
      <c r="F12" s="22">
        <v>39.427105881525414</v>
      </c>
      <c r="G12" s="15">
        <v>53.799081124029584</v>
      </c>
    </row>
    <row r="13" spans="1:7" s="8" customFormat="1" x14ac:dyDescent="0.25">
      <c r="A13" s="8" t="s">
        <v>47</v>
      </c>
      <c r="B13" s="8">
        <v>2011</v>
      </c>
      <c r="C13" s="8" t="s">
        <v>60</v>
      </c>
      <c r="D13" s="8" t="s">
        <v>62</v>
      </c>
      <c r="E13" s="9">
        <v>23.331733680310052</v>
      </c>
      <c r="F13" s="9">
        <v>17.026810934317318</v>
      </c>
      <c r="G13" s="9">
        <v>10.311332806952333</v>
      </c>
    </row>
    <row r="14" spans="1:7" x14ac:dyDescent="0.25">
      <c r="A14" s="11" t="s">
        <v>48</v>
      </c>
      <c r="B14" s="11">
        <v>2011</v>
      </c>
      <c r="C14" s="11" t="s">
        <v>59</v>
      </c>
      <c r="D14" t="s">
        <v>19</v>
      </c>
      <c r="E14" s="22">
        <v>0.474972265625</v>
      </c>
      <c r="F14" s="22">
        <v>76.305602034399783</v>
      </c>
      <c r="G14" s="15">
        <v>76.780574300024782</v>
      </c>
    </row>
    <row r="15" spans="1:7" x14ac:dyDescent="0.25">
      <c r="A15" s="11" t="s">
        <v>48</v>
      </c>
      <c r="B15" s="11">
        <v>2011</v>
      </c>
      <c r="C15" s="11" t="s">
        <v>59</v>
      </c>
      <c r="D15" t="s">
        <v>20</v>
      </c>
      <c r="E15" s="22">
        <v>0.22194295833333333</v>
      </c>
      <c r="F15" s="22">
        <v>83.672670080206217</v>
      </c>
      <c r="G15" s="15">
        <v>83.894613038539546</v>
      </c>
    </row>
    <row r="16" spans="1:7" x14ac:dyDescent="0.25">
      <c r="A16" s="11" t="s">
        <v>48</v>
      </c>
      <c r="B16" s="11">
        <v>2011</v>
      </c>
      <c r="C16" s="11" t="s">
        <v>59</v>
      </c>
      <c r="D16" t="s">
        <v>21</v>
      </c>
      <c r="E16" s="22">
        <v>6.9304687500000003E-2</v>
      </c>
      <c r="F16" s="22">
        <v>78.415275184457329</v>
      </c>
      <c r="G16" s="15">
        <v>78.484579871957322</v>
      </c>
    </row>
    <row r="17" spans="1:7" x14ac:dyDescent="0.25">
      <c r="A17" s="11" t="s">
        <v>48</v>
      </c>
      <c r="B17" s="11">
        <v>2011</v>
      </c>
      <c r="C17" s="11" t="s">
        <v>59</v>
      </c>
      <c r="D17" t="s">
        <v>22</v>
      </c>
      <c r="E17" s="22">
        <v>0.37025975</v>
      </c>
      <c r="F17" s="22">
        <v>97.390796403101987</v>
      </c>
      <c r="G17" s="15">
        <v>97.76105615310199</v>
      </c>
    </row>
    <row r="18" spans="1:7" x14ac:dyDescent="0.25">
      <c r="A18" s="11" t="s">
        <v>48</v>
      </c>
      <c r="B18" s="11">
        <v>2011</v>
      </c>
      <c r="C18" s="11" t="s">
        <v>59</v>
      </c>
      <c r="D18" t="s">
        <v>23</v>
      </c>
      <c r="E18" s="22">
        <v>0.35051041666666666</v>
      </c>
      <c r="F18" s="22">
        <v>76.268123936300114</v>
      </c>
      <c r="G18" s="15">
        <v>76.618634352966779</v>
      </c>
    </row>
    <row r="19" spans="1:7" s="5" customFormat="1" x14ac:dyDescent="0.25">
      <c r="A19" s="5" t="s">
        <v>48</v>
      </c>
      <c r="B19" s="5">
        <v>2011</v>
      </c>
      <c r="C19" s="5" t="s">
        <v>59</v>
      </c>
      <c r="D19" s="5" t="s">
        <v>61</v>
      </c>
      <c r="E19" s="22">
        <v>0.29739801562500001</v>
      </c>
      <c r="F19" s="22">
        <v>82.410493527693092</v>
      </c>
      <c r="G19" s="15">
        <v>82.707891543318084</v>
      </c>
    </row>
    <row r="20" spans="1:7" s="5" customFormat="1" x14ac:dyDescent="0.25">
      <c r="A20" s="5" t="s">
        <v>48</v>
      </c>
      <c r="B20" s="5">
        <v>2011</v>
      </c>
      <c r="C20" s="5" t="s">
        <v>59</v>
      </c>
      <c r="D20" s="5" t="s">
        <v>62</v>
      </c>
      <c r="E20" s="6">
        <v>0.15603077080309669</v>
      </c>
      <c r="F20" s="6">
        <v>8.9017236791671355</v>
      </c>
      <c r="G20" s="6">
        <v>8.917042348542628</v>
      </c>
    </row>
    <row r="21" spans="1:7" x14ac:dyDescent="0.25">
      <c r="A21" s="11" t="s">
        <v>48</v>
      </c>
      <c r="B21" s="11">
        <v>2011</v>
      </c>
      <c r="C21" s="11" t="s">
        <v>60</v>
      </c>
      <c r="D21" t="s">
        <v>25</v>
      </c>
      <c r="E21" s="22">
        <v>6.3632615626215472</v>
      </c>
      <c r="F21" s="22">
        <v>80.361382133233917</v>
      </c>
      <c r="G21" s="15">
        <v>86.724643695855463</v>
      </c>
    </row>
    <row r="22" spans="1:7" x14ac:dyDescent="0.25">
      <c r="A22" s="11" t="s">
        <v>48</v>
      </c>
      <c r="B22" s="11">
        <v>2011</v>
      </c>
      <c r="C22" s="11" t="s">
        <v>60</v>
      </c>
      <c r="D22" t="s">
        <v>26</v>
      </c>
      <c r="E22" s="22">
        <v>11.979578172845583</v>
      </c>
      <c r="F22" s="22">
        <v>82.803371326214005</v>
      </c>
      <c r="G22" s="15">
        <v>94.782949499059583</v>
      </c>
    </row>
    <row r="23" spans="1:7" x14ac:dyDescent="0.25">
      <c r="A23" s="11" t="s">
        <v>48</v>
      </c>
      <c r="B23" s="11">
        <v>2011</v>
      </c>
      <c r="C23" s="11" t="s">
        <v>60</v>
      </c>
      <c r="D23" t="s">
        <v>27</v>
      </c>
      <c r="E23" s="22">
        <v>7.7721287531762533</v>
      </c>
      <c r="F23" s="22">
        <v>67.208641350576158</v>
      </c>
      <c r="G23" s="15">
        <v>74.980770103752405</v>
      </c>
    </row>
    <row r="24" spans="1:7" x14ac:dyDescent="0.25">
      <c r="A24" s="11" t="s">
        <v>48</v>
      </c>
      <c r="B24" s="11">
        <v>2011</v>
      </c>
      <c r="C24" s="11" t="s">
        <v>60</v>
      </c>
      <c r="D24" t="s">
        <v>28</v>
      </c>
      <c r="E24" s="22">
        <v>2.0819523381294958</v>
      </c>
      <c r="F24" s="22">
        <v>79.724306218051126</v>
      </c>
      <c r="G24" s="15">
        <v>81.806258556180623</v>
      </c>
    </row>
    <row r="25" spans="1:7" x14ac:dyDescent="0.25">
      <c r="A25" s="11" t="s">
        <v>48</v>
      </c>
      <c r="B25" s="11">
        <v>2011</v>
      </c>
      <c r="C25" s="11" t="s">
        <v>60</v>
      </c>
      <c r="D25" t="s">
        <v>29</v>
      </c>
      <c r="E25" s="22">
        <v>7.2265097860526648</v>
      </c>
      <c r="F25" s="22">
        <v>70.46583353918858</v>
      </c>
      <c r="G25" s="15">
        <v>77.692343325241239</v>
      </c>
    </row>
    <row r="26" spans="1:7" s="8" customFormat="1" x14ac:dyDescent="0.25">
      <c r="A26" s="8" t="s">
        <v>48</v>
      </c>
      <c r="B26" s="8">
        <v>2011</v>
      </c>
      <c r="C26" s="8" t="s">
        <v>60</v>
      </c>
      <c r="D26" s="8" t="s">
        <v>61</v>
      </c>
      <c r="E26" s="22">
        <v>7.0846861225651097</v>
      </c>
      <c r="F26" s="22">
        <v>76.112706913452755</v>
      </c>
      <c r="G26" s="15">
        <v>83.197393036017871</v>
      </c>
    </row>
    <row r="27" spans="1:7" s="8" customFormat="1" x14ac:dyDescent="0.25">
      <c r="A27" s="8" t="s">
        <v>48</v>
      </c>
      <c r="B27" s="8">
        <v>2011</v>
      </c>
      <c r="C27" s="8" t="s">
        <v>60</v>
      </c>
      <c r="D27" s="8" t="s">
        <v>62</v>
      </c>
      <c r="E27" s="9">
        <v>3.5355501063988886</v>
      </c>
      <c r="F27" s="9">
        <v>6.8379354230156046</v>
      </c>
      <c r="G27" s="9">
        <v>7.8488906166062247</v>
      </c>
    </row>
    <row r="28" spans="1:7" x14ac:dyDescent="0.25">
      <c r="A28" s="11" t="s">
        <v>49</v>
      </c>
      <c r="B28" s="11">
        <v>2011</v>
      </c>
      <c r="C28" s="11" t="s">
        <v>59</v>
      </c>
      <c r="D28" t="s">
        <v>19</v>
      </c>
      <c r="E28" s="22">
        <v>0</v>
      </c>
      <c r="F28" s="22">
        <v>54.47415738137893</v>
      </c>
      <c r="G28" s="15">
        <v>54.47415738137893</v>
      </c>
    </row>
    <row r="29" spans="1:7" x14ac:dyDescent="0.25">
      <c r="A29" s="11" t="s">
        <v>49</v>
      </c>
      <c r="B29" s="11">
        <v>2011</v>
      </c>
      <c r="C29" s="11" t="s">
        <v>59</v>
      </c>
      <c r="D29" t="s">
        <v>20</v>
      </c>
      <c r="E29" s="22">
        <v>0</v>
      </c>
      <c r="F29" s="22">
        <v>69.081910347977896</v>
      </c>
      <c r="G29" s="15">
        <v>69.081910347977896</v>
      </c>
    </row>
    <row r="30" spans="1:7" x14ac:dyDescent="0.25">
      <c r="A30" s="11" t="s">
        <v>49</v>
      </c>
      <c r="B30" s="11">
        <v>2011</v>
      </c>
      <c r="C30" s="11" t="s">
        <v>59</v>
      </c>
      <c r="D30" t="s">
        <v>21</v>
      </c>
      <c r="E30" s="22">
        <v>0</v>
      </c>
      <c r="F30" s="22">
        <v>53.411876671579925</v>
      </c>
      <c r="G30" s="15">
        <v>53.411876671579925</v>
      </c>
    </row>
    <row r="31" spans="1:7" x14ac:dyDescent="0.25">
      <c r="A31" s="11" t="s">
        <v>49</v>
      </c>
      <c r="B31" s="11">
        <v>2011</v>
      </c>
      <c r="C31" s="11" t="s">
        <v>59</v>
      </c>
      <c r="D31" t="s">
        <v>22</v>
      </c>
      <c r="E31" s="22">
        <v>0</v>
      </c>
      <c r="F31" s="22">
        <v>47.918656302901752</v>
      </c>
      <c r="G31" s="15">
        <v>47.918656302901752</v>
      </c>
    </row>
    <row r="32" spans="1:7" s="5" customFormat="1" x14ac:dyDescent="0.25">
      <c r="A32" s="5" t="s">
        <v>49</v>
      </c>
      <c r="B32" s="5">
        <v>2011</v>
      </c>
      <c r="C32" s="5" t="s">
        <v>59</v>
      </c>
      <c r="D32" s="5" t="s">
        <v>61</v>
      </c>
      <c r="E32" s="22">
        <v>0</v>
      </c>
      <c r="F32" s="22">
        <v>56.221650175959624</v>
      </c>
      <c r="G32" s="15">
        <v>56.221650175959624</v>
      </c>
    </row>
    <row r="33" spans="1:7" s="5" customFormat="1" x14ac:dyDescent="0.25">
      <c r="A33" s="5" t="s">
        <v>49</v>
      </c>
      <c r="B33" s="5">
        <v>2011</v>
      </c>
      <c r="C33" s="5" t="s">
        <v>59</v>
      </c>
      <c r="D33" s="5" t="s">
        <v>62</v>
      </c>
      <c r="E33" s="6">
        <v>0</v>
      </c>
      <c r="F33" s="6">
        <v>9.0420233200514559</v>
      </c>
      <c r="G33" s="6">
        <v>9.0420233200514559</v>
      </c>
    </row>
    <row r="34" spans="1:7" x14ac:dyDescent="0.25">
      <c r="A34" s="11" t="s">
        <v>49</v>
      </c>
      <c r="B34" s="11">
        <v>2011</v>
      </c>
      <c r="C34" s="11" t="s">
        <v>60</v>
      </c>
      <c r="D34" t="s">
        <v>25</v>
      </c>
      <c r="E34" s="22">
        <v>6.0800437499999997</v>
      </c>
      <c r="F34" s="22">
        <v>72.687541362372244</v>
      </c>
      <c r="G34" s="15">
        <v>78.767585112372245</v>
      </c>
    </row>
    <row r="35" spans="1:7" x14ac:dyDescent="0.25">
      <c r="A35" s="11" t="s">
        <v>49</v>
      </c>
      <c r="B35" s="11">
        <v>2011</v>
      </c>
      <c r="C35" s="11" t="s">
        <v>60</v>
      </c>
      <c r="D35" t="s">
        <v>26</v>
      </c>
      <c r="E35" s="22">
        <v>3.8488858333333336</v>
      </c>
      <c r="F35" s="22">
        <v>86.680375904119813</v>
      </c>
      <c r="G35" s="15">
        <v>90.52926173745314</v>
      </c>
    </row>
    <row r="36" spans="1:7" x14ac:dyDescent="0.25">
      <c r="A36" s="11" t="s">
        <v>49</v>
      </c>
      <c r="B36" s="11">
        <v>2011</v>
      </c>
      <c r="C36" s="11" t="s">
        <v>60</v>
      </c>
      <c r="D36" t="s">
        <v>27</v>
      </c>
      <c r="E36" s="22">
        <v>1.2418387500000001</v>
      </c>
      <c r="F36" s="22">
        <v>82.769962135000455</v>
      </c>
      <c r="G36" s="15">
        <v>84.011800885000454</v>
      </c>
    </row>
    <row r="37" spans="1:7" x14ac:dyDescent="0.25">
      <c r="A37" s="11" t="s">
        <v>49</v>
      </c>
      <c r="B37" s="11">
        <v>2011</v>
      </c>
      <c r="C37" s="11" t="s">
        <v>60</v>
      </c>
      <c r="D37" t="s">
        <v>28</v>
      </c>
      <c r="E37" s="22">
        <v>3.26986</v>
      </c>
      <c r="F37" s="22">
        <v>56.597238885255884</v>
      </c>
      <c r="G37" s="15">
        <v>59.867098885255885</v>
      </c>
    </row>
    <row r="38" spans="1:7" s="8" customFormat="1" x14ac:dyDescent="0.25">
      <c r="A38" s="8" t="s">
        <v>49</v>
      </c>
      <c r="B38" s="8">
        <v>2011</v>
      </c>
      <c r="C38" s="8" t="s">
        <v>60</v>
      </c>
      <c r="D38" s="8" t="s">
        <v>61</v>
      </c>
      <c r="E38" s="22">
        <v>3.6101570833333332</v>
      </c>
      <c r="F38" s="22">
        <v>74.683779571687097</v>
      </c>
      <c r="G38" s="15">
        <v>78.293936655020431</v>
      </c>
    </row>
    <row r="39" spans="1:7" s="8" customFormat="1" x14ac:dyDescent="0.25">
      <c r="A39" s="8" t="s">
        <v>49</v>
      </c>
      <c r="B39" s="8">
        <v>2011</v>
      </c>
      <c r="C39" s="8" t="s">
        <v>60</v>
      </c>
      <c r="D39" s="8" t="s">
        <v>62</v>
      </c>
      <c r="E39" s="9">
        <v>1.9901478500505352</v>
      </c>
      <c r="F39" s="9">
        <v>13.421532364088611</v>
      </c>
      <c r="G39" s="9">
        <v>13.193051760676477</v>
      </c>
    </row>
    <row r="40" spans="1:7" x14ac:dyDescent="0.25">
      <c r="A40" s="11" t="s">
        <v>50</v>
      </c>
      <c r="B40" s="11">
        <v>2011</v>
      </c>
      <c r="C40" s="11" t="s">
        <v>59</v>
      </c>
      <c r="D40" t="s">
        <v>19</v>
      </c>
      <c r="E40" s="22">
        <v>0</v>
      </c>
      <c r="F40" s="22">
        <v>37.626845992992273</v>
      </c>
      <c r="G40" s="15">
        <v>37.626845992992273</v>
      </c>
    </row>
    <row r="41" spans="1:7" x14ac:dyDescent="0.25">
      <c r="A41" s="11" t="s">
        <v>50</v>
      </c>
      <c r="B41" s="11">
        <v>2011</v>
      </c>
      <c r="C41" s="11" t="s">
        <v>59</v>
      </c>
      <c r="D41" t="s">
        <v>20</v>
      </c>
      <c r="E41" s="22">
        <v>0</v>
      </c>
      <c r="F41" s="22">
        <v>49.594917627731682</v>
      </c>
      <c r="G41" s="15">
        <v>49.594917627731682</v>
      </c>
    </row>
    <row r="42" spans="1:7" x14ac:dyDescent="0.25">
      <c r="A42" s="11" t="s">
        <v>50</v>
      </c>
      <c r="B42" s="11">
        <v>2011</v>
      </c>
      <c r="C42" s="11" t="s">
        <v>59</v>
      </c>
      <c r="D42" t="s">
        <v>21</v>
      </c>
      <c r="E42" s="22">
        <v>0</v>
      </c>
      <c r="F42" s="22">
        <v>48.045347018820692</v>
      </c>
      <c r="G42" s="15">
        <v>48.045347018820692</v>
      </c>
    </row>
    <row r="43" spans="1:7" x14ac:dyDescent="0.25">
      <c r="A43" s="11" t="s">
        <v>50</v>
      </c>
      <c r="B43" s="11">
        <v>2011</v>
      </c>
      <c r="C43" s="11" t="s">
        <v>59</v>
      </c>
      <c r="D43" t="s">
        <v>22</v>
      </c>
      <c r="E43" s="22">
        <v>0</v>
      </c>
      <c r="F43" s="22">
        <v>43.086962309371103</v>
      </c>
      <c r="G43" s="15">
        <v>43.086962309371103</v>
      </c>
    </row>
    <row r="44" spans="1:7" s="5" customFormat="1" x14ac:dyDescent="0.25">
      <c r="A44" s="5" t="s">
        <v>50</v>
      </c>
      <c r="B44" s="5">
        <v>2011</v>
      </c>
      <c r="C44" s="5" t="s">
        <v>59</v>
      </c>
      <c r="D44" s="5" t="s">
        <v>61</v>
      </c>
      <c r="E44" s="22">
        <v>0</v>
      </c>
      <c r="F44" s="22">
        <v>44.588518237228932</v>
      </c>
      <c r="G44" s="15">
        <v>44.588518237228932</v>
      </c>
    </row>
    <row r="45" spans="1:7" s="5" customFormat="1" x14ac:dyDescent="0.25">
      <c r="A45" s="5" t="s">
        <v>50</v>
      </c>
      <c r="B45" s="5">
        <v>2011</v>
      </c>
      <c r="C45" s="5" t="s">
        <v>59</v>
      </c>
      <c r="D45" s="5" t="s">
        <v>62</v>
      </c>
      <c r="E45" s="6">
        <v>0</v>
      </c>
      <c r="F45" s="6">
        <v>5.4078107314984516</v>
      </c>
      <c r="G45" s="6">
        <v>5.4078107314984516</v>
      </c>
    </row>
    <row r="46" spans="1:7" x14ac:dyDescent="0.25">
      <c r="A46" s="11" t="s">
        <v>50</v>
      </c>
      <c r="B46" s="11">
        <v>2011</v>
      </c>
      <c r="C46" s="11" t="s">
        <v>60</v>
      </c>
      <c r="D46" t="s">
        <v>25</v>
      </c>
      <c r="E46" s="22">
        <v>3.545859520833333</v>
      </c>
      <c r="F46" s="22">
        <v>51.707264486933425</v>
      </c>
      <c r="G46" s="15">
        <v>55.253124007766758</v>
      </c>
    </row>
    <row r="47" spans="1:7" x14ac:dyDescent="0.25">
      <c r="A47" s="11" t="s">
        <v>50</v>
      </c>
      <c r="B47" s="11">
        <v>2011</v>
      </c>
      <c r="C47" s="11" t="s">
        <v>60</v>
      </c>
      <c r="D47" t="s">
        <v>26</v>
      </c>
      <c r="E47" s="22">
        <v>3.1138613749999999</v>
      </c>
      <c r="F47" s="22">
        <v>37.963991045756345</v>
      </c>
      <c r="G47" s="15">
        <v>41.077852420756344</v>
      </c>
    </row>
    <row r="48" spans="1:7" x14ac:dyDescent="0.25">
      <c r="A48" s="11" t="s">
        <v>50</v>
      </c>
      <c r="B48" s="11">
        <v>2011</v>
      </c>
      <c r="C48" s="11" t="s">
        <v>60</v>
      </c>
      <c r="D48" t="s">
        <v>27</v>
      </c>
      <c r="E48" s="22">
        <v>8.5728375661970411</v>
      </c>
      <c r="F48" s="22">
        <v>35.638718984465527</v>
      </c>
      <c r="G48" s="15">
        <v>44.211556550662564</v>
      </c>
    </row>
    <row r="49" spans="1:7" x14ac:dyDescent="0.25">
      <c r="A49" s="11" t="s">
        <v>50</v>
      </c>
      <c r="B49" s="11">
        <v>2011</v>
      </c>
      <c r="C49" s="11" t="s">
        <v>60</v>
      </c>
      <c r="D49" t="s">
        <v>28</v>
      </c>
      <c r="E49" s="22">
        <v>2.5105250000000003</v>
      </c>
      <c r="F49" s="22">
        <v>38.542428493020616</v>
      </c>
      <c r="G49" s="15">
        <v>41.052953493020617</v>
      </c>
    </row>
    <row r="50" spans="1:7" s="8" customFormat="1" x14ac:dyDescent="0.25">
      <c r="A50" s="8" t="s">
        <v>50</v>
      </c>
      <c r="B50" s="8">
        <v>2011</v>
      </c>
      <c r="C50" s="8" t="s">
        <v>60</v>
      </c>
      <c r="D50" s="8" t="s">
        <v>61</v>
      </c>
      <c r="E50" s="22">
        <v>4.4357708655075934</v>
      </c>
      <c r="F50" s="22">
        <v>40.96310075254398</v>
      </c>
      <c r="G50" s="15">
        <v>45.398871618051572</v>
      </c>
    </row>
    <row r="51" spans="1:7" s="8" customFormat="1" x14ac:dyDescent="0.25">
      <c r="A51" s="8" t="s">
        <v>50</v>
      </c>
      <c r="B51" s="8">
        <v>2011</v>
      </c>
      <c r="C51" s="8" t="s">
        <v>60</v>
      </c>
      <c r="D51" s="8" t="s">
        <v>62</v>
      </c>
      <c r="E51" s="9">
        <v>2.7905363541251074</v>
      </c>
      <c r="F51" s="9">
        <v>7.2718729541750733</v>
      </c>
      <c r="G51" s="9">
        <v>6.7348402228590682</v>
      </c>
    </row>
    <row r="52" spans="1:7" x14ac:dyDescent="0.25">
      <c r="A52" s="11" t="s">
        <v>51</v>
      </c>
      <c r="B52" s="11">
        <v>2011</v>
      </c>
      <c r="C52" s="11" t="s">
        <v>59</v>
      </c>
      <c r="D52" t="s">
        <v>19</v>
      </c>
      <c r="E52" s="22">
        <v>0</v>
      </c>
      <c r="F52" s="22">
        <v>91.196737520503248</v>
      </c>
      <c r="G52" s="15">
        <v>91.196737520503248</v>
      </c>
    </row>
    <row r="53" spans="1:7" x14ac:dyDescent="0.25">
      <c r="A53" s="11" t="s">
        <v>51</v>
      </c>
      <c r="B53" s="11">
        <v>2011</v>
      </c>
      <c r="C53" s="11" t="s">
        <v>59</v>
      </c>
      <c r="D53" t="s">
        <v>20</v>
      </c>
      <c r="E53" s="22">
        <v>0</v>
      </c>
      <c r="F53" s="22">
        <v>51.783267187588535</v>
      </c>
      <c r="G53" s="15">
        <v>51.783267187588535</v>
      </c>
    </row>
    <row r="54" spans="1:7" x14ac:dyDescent="0.25">
      <c r="A54" s="11" t="s">
        <v>51</v>
      </c>
      <c r="B54" s="11">
        <v>2011</v>
      </c>
      <c r="C54" s="11" t="s">
        <v>59</v>
      </c>
      <c r="D54" t="s">
        <v>21</v>
      </c>
      <c r="E54" s="22">
        <v>0</v>
      </c>
      <c r="F54" s="22">
        <v>47.103841048415958</v>
      </c>
      <c r="G54" s="15">
        <v>47.103841048415958</v>
      </c>
    </row>
    <row r="55" spans="1:7" x14ac:dyDescent="0.25">
      <c r="A55" s="11" t="s">
        <v>51</v>
      </c>
      <c r="B55" s="11">
        <v>2011</v>
      </c>
      <c r="C55" s="11" t="s">
        <v>59</v>
      </c>
      <c r="D55" t="s">
        <v>22</v>
      </c>
      <c r="E55" s="22">
        <v>0</v>
      </c>
      <c r="F55" s="22">
        <v>65.926097512437821</v>
      </c>
      <c r="G55" s="15">
        <v>65.926097512437821</v>
      </c>
    </row>
    <row r="56" spans="1:7" s="5" customFormat="1" x14ac:dyDescent="0.25">
      <c r="A56" s="5" t="s">
        <v>51</v>
      </c>
      <c r="B56" s="5">
        <v>2011</v>
      </c>
      <c r="C56" s="5" t="s">
        <v>59</v>
      </c>
      <c r="D56" s="5" t="s">
        <v>61</v>
      </c>
      <c r="E56" s="22">
        <v>0</v>
      </c>
      <c r="F56" s="22">
        <v>64.002485817236391</v>
      </c>
      <c r="G56" s="15">
        <v>64.002485817236391</v>
      </c>
    </row>
    <row r="57" spans="1:7" s="5" customFormat="1" x14ac:dyDescent="0.25">
      <c r="A57" s="5" t="s">
        <v>51</v>
      </c>
      <c r="B57" s="5">
        <v>2011</v>
      </c>
      <c r="C57" s="5" t="s">
        <v>59</v>
      </c>
      <c r="D57" s="5" t="s">
        <v>62</v>
      </c>
      <c r="E57" s="6">
        <v>0</v>
      </c>
      <c r="F57" s="6">
        <v>19.816668964926695</v>
      </c>
      <c r="G57" s="6">
        <v>19.816668964926695</v>
      </c>
    </row>
    <row r="58" spans="1:7" x14ac:dyDescent="0.25">
      <c r="A58" s="11" t="s">
        <v>51</v>
      </c>
      <c r="B58" s="11">
        <v>2011</v>
      </c>
      <c r="C58" s="11" t="s">
        <v>60</v>
      </c>
      <c r="D58" t="s">
        <v>25</v>
      </c>
      <c r="E58" s="22">
        <v>1.30975</v>
      </c>
      <c r="F58" s="22">
        <v>40.383365180561981</v>
      </c>
      <c r="G58" s="15">
        <v>41.693115180561982</v>
      </c>
    </row>
    <row r="59" spans="1:7" x14ac:dyDescent="0.25">
      <c r="A59" s="11" t="s">
        <v>51</v>
      </c>
      <c r="B59" s="11">
        <v>2011</v>
      </c>
      <c r="C59" s="11" t="s">
        <v>60</v>
      </c>
      <c r="D59" t="s">
        <v>26</v>
      </c>
      <c r="E59" s="22">
        <v>2.8256345564970555</v>
      </c>
      <c r="F59" s="22">
        <v>73.953577327984618</v>
      </c>
      <c r="G59" s="15">
        <v>76.779211884481668</v>
      </c>
    </row>
    <row r="60" spans="1:7" x14ac:dyDescent="0.25">
      <c r="A60" s="11" t="s">
        <v>51</v>
      </c>
      <c r="B60" s="11">
        <v>2011</v>
      </c>
      <c r="C60" s="11" t="s">
        <v>60</v>
      </c>
      <c r="D60" t="s">
        <v>27</v>
      </c>
      <c r="E60" s="22">
        <v>2.0670809639977352</v>
      </c>
      <c r="F60" s="22">
        <v>86.040029762935973</v>
      </c>
      <c r="G60" s="15">
        <v>88.107110726933712</v>
      </c>
    </row>
    <row r="61" spans="1:7" x14ac:dyDescent="0.25">
      <c r="A61" s="11" t="s">
        <v>51</v>
      </c>
      <c r="B61" s="11">
        <v>2011</v>
      </c>
      <c r="C61" s="11" t="s">
        <v>60</v>
      </c>
      <c r="D61" t="s">
        <v>28</v>
      </c>
      <c r="E61" s="22">
        <v>1.8728999999999998</v>
      </c>
      <c r="F61" s="22">
        <v>61.486273698983311</v>
      </c>
      <c r="G61" s="15">
        <v>63.359173698983312</v>
      </c>
    </row>
    <row r="62" spans="1:7" s="8" customFormat="1" x14ac:dyDescent="0.25">
      <c r="A62" s="8" t="s">
        <v>51</v>
      </c>
      <c r="B62" s="8">
        <v>2011</v>
      </c>
      <c r="C62" s="8" t="s">
        <v>60</v>
      </c>
      <c r="D62" s="8" t="s">
        <v>61</v>
      </c>
      <c r="E62" s="22">
        <v>2.0188413801236975</v>
      </c>
      <c r="F62" s="22">
        <v>65.465811492616467</v>
      </c>
      <c r="G62" s="15">
        <v>67.48465287274017</v>
      </c>
    </row>
    <row r="63" spans="1:7" s="8" customFormat="1" x14ac:dyDescent="0.25">
      <c r="A63" s="8" t="s">
        <v>51</v>
      </c>
      <c r="B63" s="8">
        <v>2011</v>
      </c>
      <c r="C63" s="8" t="s">
        <v>60</v>
      </c>
      <c r="D63" s="8" t="s">
        <v>62</v>
      </c>
      <c r="E63" s="9">
        <v>0.62645876658486621</v>
      </c>
      <c r="F63" s="9">
        <v>19.496208694332054</v>
      </c>
      <c r="G63" s="9">
        <v>19.94908176759758</v>
      </c>
    </row>
    <row r="64" spans="1:7" x14ac:dyDescent="0.25">
      <c r="A64" s="11" t="s">
        <v>52</v>
      </c>
      <c r="B64" s="11">
        <v>2011</v>
      </c>
      <c r="C64" s="11" t="s">
        <v>59</v>
      </c>
      <c r="D64" t="s">
        <v>19</v>
      </c>
      <c r="E64" s="22">
        <v>0</v>
      </c>
      <c r="F64" s="22">
        <v>49.032211610294993</v>
      </c>
      <c r="G64" s="15">
        <v>49.032211610294993</v>
      </c>
    </row>
    <row r="65" spans="1:7" x14ac:dyDescent="0.25">
      <c r="A65" s="11" t="s">
        <v>52</v>
      </c>
      <c r="B65" s="11">
        <v>2011</v>
      </c>
      <c r="C65" s="11" t="s">
        <v>59</v>
      </c>
      <c r="D65" t="s">
        <v>20</v>
      </c>
      <c r="E65" s="22">
        <v>0</v>
      </c>
      <c r="F65" s="22">
        <v>62.815897668336696</v>
      </c>
      <c r="G65" s="15">
        <v>62.815897668336696</v>
      </c>
    </row>
    <row r="66" spans="1:7" x14ac:dyDescent="0.25">
      <c r="A66" s="11" t="s">
        <v>52</v>
      </c>
      <c r="B66" s="11">
        <v>2011</v>
      </c>
      <c r="C66" s="11" t="s">
        <v>59</v>
      </c>
      <c r="D66" t="s">
        <v>21</v>
      </c>
      <c r="E66" s="22">
        <v>0</v>
      </c>
      <c r="F66" s="22">
        <v>42.147799542825837</v>
      </c>
      <c r="G66" s="15">
        <v>42.147799542825837</v>
      </c>
    </row>
    <row r="67" spans="1:7" x14ac:dyDescent="0.25">
      <c r="A67" s="11" t="s">
        <v>52</v>
      </c>
      <c r="B67" s="11">
        <v>2011</v>
      </c>
      <c r="C67" s="11" t="s">
        <v>59</v>
      </c>
      <c r="D67" t="s">
        <v>22</v>
      </c>
      <c r="E67" s="22">
        <v>0</v>
      </c>
      <c r="F67" s="22">
        <v>38.491830216479073</v>
      </c>
      <c r="G67" s="15">
        <v>38.491830216479073</v>
      </c>
    </row>
    <row r="68" spans="1:7" x14ac:dyDescent="0.25">
      <c r="A68" s="11" t="s">
        <v>52</v>
      </c>
      <c r="B68" s="11">
        <v>2011</v>
      </c>
      <c r="C68" s="11" t="s">
        <v>59</v>
      </c>
      <c r="D68" t="s">
        <v>23</v>
      </c>
      <c r="E68" s="22">
        <v>0</v>
      </c>
      <c r="F68" s="22">
        <v>53.117990007936029</v>
      </c>
      <c r="G68" s="15">
        <v>53.117990007936029</v>
      </c>
    </row>
    <row r="69" spans="1:7" s="5" customFormat="1" x14ac:dyDescent="0.25">
      <c r="A69" s="5" t="s">
        <v>52</v>
      </c>
      <c r="B69" s="5">
        <v>2011</v>
      </c>
      <c r="C69" s="5" t="s">
        <v>59</v>
      </c>
      <c r="D69" s="5" t="s">
        <v>61</v>
      </c>
      <c r="E69" s="22">
        <v>0</v>
      </c>
      <c r="F69" s="22">
        <v>49.121145809174529</v>
      </c>
      <c r="G69" s="15">
        <v>49.121145809174529</v>
      </c>
    </row>
    <row r="70" spans="1:7" s="5" customFormat="1" x14ac:dyDescent="0.25">
      <c r="A70" s="5" t="s">
        <v>52</v>
      </c>
      <c r="B70" s="5">
        <v>2011</v>
      </c>
      <c r="C70" s="5" t="s">
        <v>59</v>
      </c>
      <c r="D70" s="5" t="s">
        <v>62</v>
      </c>
      <c r="E70" s="6">
        <v>0</v>
      </c>
      <c r="F70" s="6">
        <v>9.5543028192072512</v>
      </c>
      <c r="G70" s="6">
        <v>9.5543028192072512</v>
      </c>
    </row>
    <row r="71" spans="1:7" x14ac:dyDescent="0.25">
      <c r="A71" s="11" t="s">
        <v>52</v>
      </c>
      <c r="B71" s="11">
        <v>2011</v>
      </c>
      <c r="C71" s="11" t="s">
        <v>60</v>
      </c>
      <c r="D71" t="s">
        <v>25</v>
      </c>
      <c r="E71" s="22">
        <v>6.7156222195030111</v>
      </c>
      <c r="F71" s="22">
        <v>70.735839209634975</v>
      </c>
      <c r="G71" s="15">
        <v>77.451461429137993</v>
      </c>
    </row>
    <row r="72" spans="1:7" x14ac:dyDescent="0.25">
      <c r="A72" s="11" t="s">
        <v>52</v>
      </c>
      <c r="B72" s="11">
        <v>2011</v>
      </c>
      <c r="C72" s="11" t="s">
        <v>60</v>
      </c>
      <c r="D72" t="s">
        <v>26</v>
      </c>
      <c r="E72" s="22">
        <v>10.026523299123371</v>
      </c>
      <c r="F72" s="22">
        <v>57.879287819912825</v>
      </c>
      <c r="G72" s="15">
        <v>67.905811119036201</v>
      </c>
    </row>
    <row r="73" spans="1:7" x14ac:dyDescent="0.25">
      <c r="A73" s="11" t="s">
        <v>52</v>
      </c>
      <c r="B73" s="11">
        <v>2011</v>
      </c>
      <c r="C73" s="11" t="s">
        <v>60</v>
      </c>
      <c r="D73" t="s">
        <v>27</v>
      </c>
      <c r="E73" s="22">
        <v>7.1110580062695927</v>
      </c>
      <c r="F73" s="22">
        <v>51.494526318482109</v>
      </c>
      <c r="G73" s="15">
        <v>58.605584324751703</v>
      </c>
    </row>
    <row r="74" spans="1:7" x14ac:dyDescent="0.25">
      <c r="A74" s="11" t="s">
        <v>52</v>
      </c>
      <c r="B74" s="11">
        <v>2011</v>
      </c>
      <c r="C74" s="11" t="s">
        <v>60</v>
      </c>
      <c r="D74" t="s">
        <v>28</v>
      </c>
      <c r="E74" s="22">
        <v>5.6594100830564793</v>
      </c>
      <c r="F74" s="22">
        <v>54.347620782034824</v>
      </c>
      <c r="G74" s="15">
        <v>60.007030865091302</v>
      </c>
    </row>
    <row r="75" spans="1:7" x14ac:dyDescent="0.25">
      <c r="A75" s="11" t="s">
        <v>52</v>
      </c>
      <c r="B75" s="11">
        <v>2011</v>
      </c>
      <c r="C75" s="11" t="s">
        <v>60</v>
      </c>
      <c r="D75" t="s">
        <v>29</v>
      </c>
      <c r="E75" s="22">
        <v>6.2334408713802585</v>
      </c>
      <c r="F75" s="22">
        <v>82.622042810350024</v>
      </c>
      <c r="G75" s="15">
        <v>88.855483681730277</v>
      </c>
    </row>
    <row r="76" spans="1:7" s="8" customFormat="1" x14ac:dyDescent="0.25">
      <c r="A76" s="8" t="s">
        <v>52</v>
      </c>
      <c r="B76" s="8">
        <v>2011</v>
      </c>
      <c r="C76" s="8" t="s">
        <v>60</v>
      </c>
      <c r="D76" s="8" t="s">
        <v>61</v>
      </c>
      <c r="E76" s="22">
        <v>7.1492108958665428</v>
      </c>
      <c r="F76" s="22">
        <v>63.415863388082947</v>
      </c>
      <c r="G76" s="15">
        <v>70.565074283949485</v>
      </c>
    </row>
    <row r="77" spans="1:7" s="8" customFormat="1" x14ac:dyDescent="0.25">
      <c r="A77" s="8" t="s">
        <v>52</v>
      </c>
      <c r="B77" s="8">
        <v>2011</v>
      </c>
      <c r="C77" s="8" t="s">
        <v>60</v>
      </c>
      <c r="D77" s="8" t="s">
        <v>62</v>
      </c>
      <c r="E77" s="9">
        <v>1.6975366453178529</v>
      </c>
      <c r="F77" s="9">
        <v>13.014072619088813</v>
      </c>
      <c r="G77" s="9">
        <v>12.683993509052657</v>
      </c>
    </row>
    <row r="78" spans="1:7" x14ac:dyDescent="0.25">
      <c r="A78" s="11" t="s">
        <v>53</v>
      </c>
      <c r="B78" s="11">
        <v>2011</v>
      </c>
      <c r="C78" s="11" t="s">
        <v>59</v>
      </c>
      <c r="D78" t="s">
        <v>19</v>
      </c>
      <c r="E78" s="22">
        <v>0</v>
      </c>
      <c r="F78" s="22">
        <v>88.014472652821013</v>
      </c>
      <c r="G78" s="15">
        <v>88.014472652821013</v>
      </c>
    </row>
    <row r="79" spans="1:7" x14ac:dyDescent="0.25">
      <c r="A79" s="11" t="s">
        <v>53</v>
      </c>
      <c r="B79" s="11">
        <v>2011</v>
      </c>
      <c r="C79" s="11" t="s">
        <v>59</v>
      </c>
      <c r="D79" t="s">
        <v>20</v>
      </c>
      <c r="E79" s="22">
        <v>0</v>
      </c>
      <c r="F79" s="22">
        <v>65.649779493566456</v>
      </c>
      <c r="G79" s="15">
        <v>65.649779493566456</v>
      </c>
    </row>
    <row r="80" spans="1:7" x14ac:dyDescent="0.25">
      <c r="A80" s="11" t="s">
        <v>53</v>
      </c>
      <c r="B80" s="11">
        <v>2011</v>
      </c>
      <c r="C80" s="11" t="s">
        <v>59</v>
      </c>
      <c r="D80" t="s">
        <v>21</v>
      </c>
      <c r="E80" s="22">
        <v>0</v>
      </c>
      <c r="F80" s="22">
        <v>77.765480044477869</v>
      </c>
      <c r="G80" s="15">
        <v>77.765480044477869</v>
      </c>
    </row>
    <row r="81" spans="1:7" x14ac:dyDescent="0.25">
      <c r="A81" s="11" t="s">
        <v>53</v>
      </c>
      <c r="B81" s="11">
        <v>2011</v>
      </c>
      <c r="C81" s="11" t="s">
        <v>59</v>
      </c>
      <c r="D81" t="s">
        <v>22</v>
      </c>
      <c r="E81" s="22">
        <v>0</v>
      </c>
      <c r="F81" s="22">
        <v>66.449549752890192</v>
      </c>
      <c r="G81" s="15">
        <v>66.449549752890192</v>
      </c>
    </row>
    <row r="82" spans="1:7" s="5" customFormat="1" x14ac:dyDescent="0.25">
      <c r="A82" s="5" t="s">
        <v>53</v>
      </c>
      <c r="B82" s="5">
        <v>2011</v>
      </c>
      <c r="C82" s="5" t="s">
        <v>59</v>
      </c>
      <c r="D82" s="5" t="s">
        <v>61</v>
      </c>
      <c r="E82" s="22">
        <v>0</v>
      </c>
      <c r="F82" s="22">
        <v>74.469820485938882</v>
      </c>
      <c r="G82" s="15">
        <v>74.469820485938882</v>
      </c>
    </row>
    <row r="83" spans="1:7" s="5" customFormat="1" x14ac:dyDescent="0.25">
      <c r="A83" s="5" t="s">
        <v>53</v>
      </c>
      <c r="B83" s="5">
        <v>2011</v>
      </c>
      <c r="C83" s="5" t="s">
        <v>59</v>
      </c>
      <c r="D83" s="5" t="s">
        <v>62</v>
      </c>
      <c r="E83" s="6">
        <v>0</v>
      </c>
      <c r="F83" s="6">
        <v>10.589882592772868</v>
      </c>
      <c r="G83" s="6">
        <v>10.589882592772868</v>
      </c>
    </row>
    <row r="84" spans="1:7" x14ac:dyDescent="0.25">
      <c r="A84" s="11" t="s">
        <v>53</v>
      </c>
      <c r="B84" s="11">
        <v>2011</v>
      </c>
      <c r="C84" s="11" t="s">
        <v>60</v>
      </c>
      <c r="D84" t="s">
        <v>25</v>
      </c>
      <c r="E84" s="22">
        <v>19.295952364975449</v>
      </c>
      <c r="F84" s="22">
        <v>67.300058615012446</v>
      </c>
      <c r="G84" s="15">
        <v>86.596010979987895</v>
      </c>
    </row>
    <row r="85" spans="1:7" x14ac:dyDescent="0.25">
      <c r="A85" s="11" t="s">
        <v>53</v>
      </c>
      <c r="B85" s="11">
        <v>2011</v>
      </c>
      <c r="C85" s="11" t="s">
        <v>60</v>
      </c>
      <c r="D85" t="s">
        <v>26</v>
      </c>
      <c r="E85" s="22">
        <v>15.582248651205157</v>
      </c>
      <c r="F85" s="22">
        <v>100.67206460984275</v>
      </c>
      <c r="G85" s="15">
        <v>116.25431326104791</v>
      </c>
    </row>
    <row r="86" spans="1:7" x14ac:dyDescent="0.25">
      <c r="A86" s="11" t="s">
        <v>53</v>
      </c>
      <c r="B86" s="11">
        <v>2011</v>
      </c>
      <c r="C86" s="11" t="s">
        <v>60</v>
      </c>
      <c r="D86" t="s">
        <v>27</v>
      </c>
      <c r="E86" s="22">
        <v>14.484189442861929</v>
      </c>
      <c r="F86" s="22">
        <v>85.558457699526912</v>
      </c>
      <c r="G86" s="15">
        <v>100.04264714238884</v>
      </c>
    </row>
    <row r="87" spans="1:7" x14ac:dyDescent="0.25">
      <c r="A87" s="11" t="s">
        <v>53</v>
      </c>
      <c r="B87" s="11">
        <v>2011</v>
      </c>
      <c r="C87" s="11" t="s">
        <v>60</v>
      </c>
      <c r="D87" t="s">
        <v>28</v>
      </c>
      <c r="E87" s="22">
        <v>13.2663474292572</v>
      </c>
      <c r="F87" s="22">
        <v>54.120511685072167</v>
      </c>
      <c r="G87" s="15">
        <v>67.386859114329368</v>
      </c>
    </row>
    <row r="88" spans="1:7" s="8" customFormat="1" x14ac:dyDescent="0.25">
      <c r="A88" s="8" t="s">
        <v>53</v>
      </c>
      <c r="B88" s="8">
        <v>2011</v>
      </c>
      <c r="C88" s="8" t="s">
        <v>60</v>
      </c>
      <c r="D88" s="8" t="s">
        <v>61</v>
      </c>
      <c r="E88" s="22">
        <v>15.657184472074933</v>
      </c>
      <c r="F88" s="22">
        <v>76.91277315236357</v>
      </c>
      <c r="G88" s="15">
        <v>92.569957624438501</v>
      </c>
    </row>
    <row r="89" spans="1:7" s="8" customFormat="1" x14ac:dyDescent="0.25">
      <c r="A89" s="8" t="s">
        <v>53</v>
      </c>
      <c r="B89" s="8">
        <v>2011</v>
      </c>
      <c r="C89" s="8" t="s">
        <v>60</v>
      </c>
      <c r="D89" s="8" t="s">
        <v>62</v>
      </c>
      <c r="E89" s="9">
        <v>2.6037323377234909</v>
      </c>
      <c r="F89" s="9">
        <v>20.421747031212259</v>
      </c>
      <c r="G89" s="9">
        <v>20.709629641253649</v>
      </c>
    </row>
    <row r="90" spans="1:7" x14ac:dyDescent="0.25">
      <c r="A90" s="11" t="s">
        <v>54</v>
      </c>
      <c r="B90" s="11">
        <v>2011</v>
      </c>
      <c r="C90" s="11" t="s">
        <v>59</v>
      </c>
      <c r="D90" t="s">
        <v>19</v>
      </c>
      <c r="E90" s="22">
        <v>0</v>
      </c>
      <c r="F90" s="22">
        <v>34.683517526445769</v>
      </c>
      <c r="G90" s="15">
        <v>34.683517526445769</v>
      </c>
    </row>
    <row r="91" spans="1:7" x14ac:dyDescent="0.25">
      <c r="A91" s="11" t="s">
        <v>54</v>
      </c>
      <c r="B91" s="11">
        <v>2011</v>
      </c>
      <c r="C91" s="11" t="s">
        <v>59</v>
      </c>
      <c r="D91" t="s">
        <v>20</v>
      </c>
      <c r="E91" s="22">
        <v>0</v>
      </c>
      <c r="F91" s="22">
        <v>64.914302792129916</v>
      </c>
      <c r="G91" s="15">
        <v>64.914302792129916</v>
      </c>
    </row>
    <row r="92" spans="1:7" x14ac:dyDescent="0.25">
      <c r="A92" s="11" t="s">
        <v>54</v>
      </c>
      <c r="B92" s="11">
        <v>2011</v>
      </c>
      <c r="C92" s="11" t="s">
        <v>59</v>
      </c>
      <c r="D92" t="s">
        <v>21</v>
      </c>
      <c r="E92" s="22">
        <v>0</v>
      </c>
      <c r="F92" s="22">
        <v>37.733814022365578</v>
      </c>
      <c r="G92" s="15">
        <v>37.733814022365578</v>
      </c>
    </row>
    <row r="93" spans="1:7" x14ac:dyDescent="0.25">
      <c r="A93" s="11" t="s">
        <v>54</v>
      </c>
      <c r="B93" s="11">
        <v>2011</v>
      </c>
      <c r="C93" s="11" t="s">
        <v>59</v>
      </c>
      <c r="D93" t="s">
        <v>22</v>
      </c>
      <c r="E93" s="22">
        <v>0</v>
      </c>
      <c r="F93" s="22">
        <v>52.809755953640476</v>
      </c>
      <c r="G93" s="15">
        <v>52.809755953640476</v>
      </c>
    </row>
    <row r="94" spans="1:7" s="5" customFormat="1" x14ac:dyDescent="0.25">
      <c r="A94" s="5" t="s">
        <v>54</v>
      </c>
      <c r="B94" s="5">
        <v>2011</v>
      </c>
      <c r="C94" s="5" t="s">
        <v>59</v>
      </c>
      <c r="D94" s="5" t="s">
        <v>61</v>
      </c>
      <c r="E94" s="22">
        <v>0</v>
      </c>
      <c r="F94" s="22">
        <v>47.535347573645439</v>
      </c>
      <c r="G94" s="15">
        <v>47.535347573645439</v>
      </c>
    </row>
    <row r="95" spans="1:7" s="5" customFormat="1" x14ac:dyDescent="0.25">
      <c r="A95" s="5" t="s">
        <v>54</v>
      </c>
      <c r="B95" s="5">
        <v>2011</v>
      </c>
      <c r="C95" s="5" t="s">
        <v>59</v>
      </c>
      <c r="D95" s="5" t="s">
        <v>62</v>
      </c>
      <c r="E95" s="6">
        <v>0</v>
      </c>
      <c r="F95" s="6">
        <v>14.03670264893692</v>
      </c>
      <c r="G95" s="6">
        <v>14.03670264893692</v>
      </c>
    </row>
    <row r="96" spans="1:7" x14ac:dyDescent="0.25">
      <c r="A96" s="11" t="s">
        <v>54</v>
      </c>
      <c r="B96" s="11">
        <v>2011</v>
      </c>
      <c r="C96" s="11" t="s">
        <v>60</v>
      </c>
      <c r="D96" t="s">
        <v>25</v>
      </c>
      <c r="E96" s="22">
        <v>13.298217777543265</v>
      </c>
      <c r="F96" s="22">
        <v>43.419278307001619</v>
      </c>
      <c r="G96" s="15">
        <v>56.717496084544884</v>
      </c>
    </row>
    <row r="97" spans="1:7" x14ac:dyDescent="0.25">
      <c r="A97" s="11" t="s">
        <v>54</v>
      </c>
      <c r="B97" s="11">
        <v>2011</v>
      </c>
      <c r="C97" s="11" t="s">
        <v>60</v>
      </c>
      <c r="D97" t="s">
        <v>26</v>
      </c>
      <c r="E97" s="22">
        <v>19.961578026267226</v>
      </c>
      <c r="F97" s="22">
        <v>52.499660467395827</v>
      </c>
      <c r="G97" s="15">
        <v>72.461238493663046</v>
      </c>
    </row>
    <row r="98" spans="1:7" x14ac:dyDescent="0.25">
      <c r="A98" s="11" t="s">
        <v>54</v>
      </c>
      <c r="B98" s="11">
        <v>2011</v>
      </c>
      <c r="C98" s="11" t="s">
        <v>60</v>
      </c>
      <c r="D98" t="s">
        <v>27</v>
      </c>
      <c r="E98" s="22">
        <v>14.120004208128943</v>
      </c>
      <c r="F98" s="22">
        <v>55.0283089149181</v>
      </c>
      <c r="G98" s="15">
        <v>69.148313123047046</v>
      </c>
    </row>
    <row r="99" spans="1:7" x14ac:dyDescent="0.25">
      <c r="A99" s="11" t="s">
        <v>54</v>
      </c>
      <c r="B99" s="11">
        <v>2011</v>
      </c>
      <c r="C99" s="11" t="s">
        <v>60</v>
      </c>
      <c r="D99" t="s">
        <v>28</v>
      </c>
      <c r="E99" s="22">
        <v>14.251864590343203</v>
      </c>
      <c r="F99" s="22">
        <v>56.082194575274535</v>
      </c>
      <c r="G99" s="15">
        <v>70.334059165617731</v>
      </c>
    </row>
    <row r="100" spans="1:7" s="8" customFormat="1" x14ac:dyDescent="0.25">
      <c r="A100" s="8" t="s">
        <v>54</v>
      </c>
      <c r="B100" s="8">
        <v>2011</v>
      </c>
      <c r="C100" s="8" t="s">
        <v>60</v>
      </c>
      <c r="D100" s="8" t="s">
        <v>61</v>
      </c>
      <c r="E100" s="22">
        <v>15.40791615057066</v>
      </c>
      <c r="F100" s="22">
        <v>51.757360566147518</v>
      </c>
      <c r="G100" s="15">
        <v>67.165276716718182</v>
      </c>
    </row>
    <row r="101" spans="1:7" s="8" customFormat="1" x14ac:dyDescent="0.25">
      <c r="A101" s="8" t="s">
        <v>54</v>
      </c>
      <c r="B101" s="8">
        <v>2011</v>
      </c>
      <c r="C101" s="8" t="s">
        <v>60</v>
      </c>
      <c r="D101" s="8" t="s">
        <v>62</v>
      </c>
      <c r="E101" s="9">
        <v>3.0649543816461171</v>
      </c>
      <c r="F101" s="9">
        <v>5.7584117373486325</v>
      </c>
      <c r="G101" s="9">
        <v>7.0987545123107338</v>
      </c>
    </row>
    <row r="102" spans="1:7" x14ac:dyDescent="0.25">
      <c r="A102" s="11" t="s">
        <v>55</v>
      </c>
      <c r="B102" s="11">
        <v>2011</v>
      </c>
      <c r="C102" s="11" t="s">
        <v>59</v>
      </c>
      <c r="D102" t="s">
        <v>19</v>
      </c>
      <c r="E102" s="22">
        <v>7.8190598290598295E-2</v>
      </c>
      <c r="F102" s="22">
        <v>109.82595013750591</v>
      </c>
      <c r="G102" s="15">
        <v>109.90414073579652</v>
      </c>
    </row>
    <row r="103" spans="1:7" x14ac:dyDescent="0.25">
      <c r="A103" s="11" t="s">
        <v>55</v>
      </c>
      <c r="B103" s="11">
        <v>2011</v>
      </c>
      <c r="C103" s="11" t="s">
        <v>59</v>
      </c>
      <c r="D103" t="s">
        <v>20</v>
      </c>
      <c r="E103" s="22">
        <v>0.10322195512820513</v>
      </c>
      <c r="F103" s="22">
        <v>108.27927717361986</v>
      </c>
      <c r="G103" s="15">
        <v>108.38249912874807</v>
      </c>
    </row>
    <row r="104" spans="1:7" x14ac:dyDescent="0.25">
      <c r="A104" s="11" t="s">
        <v>55</v>
      </c>
      <c r="B104" s="11">
        <v>2011</v>
      </c>
      <c r="C104" s="11" t="s">
        <v>59</v>
      </c>
      <c r="D104" t="s">
        <v>21</v>
      </c>
      <c r="E104" s="22">
        <v>0.1458894230769231</v>
      </c>
      <c r="F104" s="22">
        <v>100.27172182064419</v>
      </c>
      <c r="G104" s="15">
        <v>100.41761124372111</v>
      </c>
    </row>
    <row r="105" spans="1:7" x14ac:dyDescent="0.25">
      <c r="A105" s="11" t="s">
        <v>55</v>
      </c>
      <c r="B105" s="11">
        <v>2011</v>
      </c>
      <c r="C105" s="11" t="s">
        <v>59</v>
      </c>
      <c r="D105" t="s">
        <v>22</v>
      </c>
      <c r="E105" s="22">
        <v>0.11682371794871795</v>
      </c>
      <c r="F105" s="22">
        <v>64.014745975454858</v>
      </c>
      <c r="G105" s="15">
        <v>64.131569693403577</v>
      </c>
    </row>
    <row r="106" spans="1:7" x14ac:dyDescent="0.25">
      <c r="A106" s="11" t="s">
        <v>55</v>
      </c>
      <c r="B106" s="11">
        <v>2011</v>
      </c>
      <c r="C106" s="11" t="s">
        <v>59</v>
      </c>
      <c r="D106" t="s">
        <v>23</v>
      </c>
      <c r="E106" s="22">
        <v>8.1217948717948713E-2</v>
      </c>
      <c r="F106" s="22">
        <v>111.46263081733142</v>
      </c>
      <c r="G106" s="15">
        <v>111.54384876604936</v>
      </c>
    </row>
    <row r="107" spans="1:7" s="5" customFormat="1" x14ac:dyDescent="0.25">
      <c r="A107" s="5" t="s">
        <v>55</v>
      </c>
      <c r="B107" s="5">
        <v>2011</v>
      </c>
      <c r="C107" s="5" t="s">
        <v>59</v>
      </c>
      <c r="D107" s="5" t="s">
        <v>61</v>
      </c>
      <c r="E107" s="22">
        <v>0.10506872863247863</v>
      </c>
      <c r="F107" s="22">
        <v>98.77086518491123</v>
      </c>
      <c r="G107" s="15">
        <v>98.875933913543719</v>
      </c>
    </row>
    <row r="108" spans="1:7" s="5" customFormat="1" x14ac:dyDescent="0.25">
      <c r="A108" s="5" t="s">
        <v>55</v>
      </c>
      <c r="B108" s="5">
        <v>2011</v>
      </c>
      <c r="C108" s="5" t="s">
        <v>59</v>
      </c>
      <c r="D108" s="5" t="s">
        <v>62</v>
      </c>
      <c r="E108" s="6">
        <v>2.7835288009710548E-2</v>
      </c>
      <c r="F108" s="6">
        <v>19.899410229120839</v>
      </c>
      <c r="G108" s="6">
        <v>19.887306307465362</v>
      </c>
    </row>
    <row r="109" spans="1:7" x14ac:dyDescent="0.25">
      <c r="A109" s="11" t="s">
        <v>55</v>
      </c>
      <c r="B109" s="11">
        <v>2011</v>
      </c>
      <c r="C109" s="11" t="s">
        <v>60</v>
      </c>
      <c r="D109" t="s">
        <v>25</v>
      </c>
      <c r="E109" s="22">
        <v>9.8633775704809317</v>
      </c>
      <c r="F109" s="22">
        <v>71.88295027145351</v>
      </c>
      <c r="G109" s="15">
        <v>81.746327841934445</v>
      </c>
    </row>
    <row r="110" spans="1:7" x14ac:dyDescent="0.25">
      <c r="A110" s="11" t="s">
        <v>55</v>
      </c>
      <c r="B110" s="11">
        <v>2011</v>
      </c>
      <c r="C110" s="11" t="s">
        <v>60</v>
      </c>
      <c r="D110" t="s">
        <v>26</v>
      </c>
      <c r="E110" s="22">
        <v>9.6006689334381559</v>
      </c>
      <c r="F110" s="22">
        <v>68.401415587426754</v>
      </c>
      <c r="G110" s="15">
        <v>78.002084520864912</v>
      </c>
    </row>
    <row r="111" spans="1:7" x14ac:dyDescent="0.25">
      <c r="A111" s="11" t="s">
        <v>55</v>
      </c>
      <c r="B111" s="11">
        <v>2011</v>
      </c>
      <c r="C111" s="11" t="s">
        <v>60</v>
      </c>
      <c r="D111" t="s">
        <v>27</v>
      </c>
      <c r="E111" s="22">
        <v>8.4059003386809277</v>
      </c>
      <c r="F111" s="22">
        <v>85.921882301962242</v>
      </c>
      <c r="G111" s="15">
        <v>94.327782640643164</v>
      </c>
    </row>
    <row r="112" spans="1:7" x14ac:dyDescent="0.25">
      <c r="A112" s="11" t="s">
        <v>55</v>
      </c>
      <c r="B112" s="11">
        <v>2011</v>
      </c>
      <c r="C112" s="11" t="s">
        <v>60</v>
      </c>
      <c r="D112" t="s">
        <v>28</v>
      </c>
      <c r="E112" s="22">
        <v>6.7490670641992212</v>
      </c>
      <c r="F112" s="22">
        <v>62.011642905262669</v>
      </c>
      <c r="G112" s="15">
        <v>68.760709969461885</v>
      </c>
    </row>
    <row r="113" spans="1:7" x14ac:dyDescent="0.25">
      <c r="A113" s="11" t="s">
        <v>55</v>
      </c>
      <c r="B113" s="11">
        <v>2011</v>
      </c>
      <c r="C113" s="11" t="s">
        <v>60</v>
      </c>
      <c r="D113" t="s">
        <v>29</v>
      </c>
      <c r="E113" s="22">
        <v>3.7378645122950815</v>
      </c>
      <c r="F113" s="22">
        <v>72.120144039112063</v>
      </c>
      <c r="G113" s="15">
        <v>75.858008551407138</v>
      </c>
    </row>
    <row r="114" spans="1:7" s="8" customFormat="1" x14ac:dyDescent="0.25">
      <c r="A114" s="8" t="s">
        <v>55</v>
      </c>
      <c r="B114" s="8">
        <v>2011</v>
      </c>
      <c r="C114" s="8" t="s">
        <v>60</v>
      </c>
      <c r="D114" s="8" t="s">
        <v>61</v>
      </c>
      <c r="E114" s="22">
        <v>7.671375683818864</v>
      </c>
      <c r="F114" s="22">
        <v>72.067607021043443</v>
      </c>
      <c r="G114" s="15">
        <v>79.738982704862309</v>
      </c>
    </row>
    <row r="115" spans="1:7" s="8" customFormat="1" x14ac:dyDescent="0.25">
      <c r="A115" s="8" t="s">
        <v>55</v>
      </c>
      <c r="B115" s="8">
        <v>2011</v>
      </c>
      <c r="C115" s="8" t="s">
        <v>60</v>
      </c>
      <c r="D115" s="8" t="s">
        <v>62</v>
      </c>
      <c r="E115" s="9">
        <v>2.5194113652341441</v>
      </c>
      <c r="F115" s="9">
        <v>8.7541586651532644</v>
      </c>
      <c r="G115" s="9">
        <v>9.4268733681928119</v>
      </c>
    </row>
    <row r="116" spans="1:7" x14ac:dyDescent="0.25">
      <c r="A116" t="s">
        <v>64</v>
      </c>
      <c r="B116">
        <v>2011</v>
      </c>
      <c r="C116" s="11" t="s">
        <v>59</v>
      </c>
      <c r="D116" t="s">
        <v>19</v>
      </c>
      <c r="E116" s="22">
        <v>0</v>
      </c>
      <c r="F116" s="22">
        <v>84.585644997024275</v>
      </c>
      <c r="G116" s="15">
        <v>84.585644997024275</v>
      </c>
    </row>
    <row r="117" spans="1:7" x14ac:dyDescent="0.25">
      <c r="A117" t="s">
        <v>64</v>
      </c>
      <c r="B117">
        <v>2011</v>
      </c>
      <c r="C117" s="11" t="s">
        <v>59</v>
      </c>
      <c r="D117" t="s">
        <v>20</v>
      </c>
      <c r="E117" s="22">
        <v>0</v>
      </c>
      <c r="F117" s="22">
        <v>74.033359658052134</v>
      </c>
      <c r="G117" s="15">
        <v>74.033359658052134</v>
      </c>
    </row>
    <row r="118" spans="1:7" x14ac:dyDescent="0.25">
      <c r="A118" t="s">
        <v>64</v>
      </c>
      <c r="B118">
        <v>2011</v>
      </c>
      <c r="C118" s="11" t="s">
        <v>59</v>
      </c>
      <c r="D118" t="s">
        <v>21</v>
      </c>
      <c r="E118" s="22">
        <v>0</v>
      </c>
      <c r="F118" s="22">
        <v>86.437164208210362</v>
      </c>
      <c r="G118" s="15">
        <v>86.437164208210362</v>
      </c>
    </row>
    <row r="119" spans="1:7" x14ac:dyDescent="0.25">
      <c r="A119" t="s">
        <v>64</v>
      </c>
      <c r="B119">
        <v>2011</v>
      </c>
      <c r="C119" s="11" t="s">
        <v>59</v>
      </c>
      <c r="D119" t="s">
        <v>22</v>
      </c>
      <c r="E119" s="22">
        <v>0</v>
      </c>
      <c r="F119" s="22">
        <v>65.353621396795916</v>
      </c>
      <c r="G119" s="15">
        <v>65.353621396795916</v>
      </c>
    </row>
    <row r="120" spans="1:7" s="5" customFormat="1" x14ac:dyDescent="0.25">
      <c r="A120" s="5" t="s">
        <v>64</v>
      </c>
      <c r="B120" s="5">
        <v>2011</v>
      </c>
      <c r="C120" s="5" t="s">
        <v>59</v>
      </c>
      <c r="D120" s="5" t="s">
        <v>61</v>
      </c>
      <c r="E120" s="22">
        <v>0</v>
      </c>
      <c r="F120" s="22">
        <v>77.602447565020668</v>
      </c>
      <c r="G120" s="15">
        <v>77.602447565020668</v>
      </c>
    </row>
    <row r="121" spans="1:7" s="5" customFormat="1" x14ac:dyDescent="0.25">
      <c r="A121" s="5" t="s">
        <v>64</v>
      </c>
      <c r="B121" s="5">
        <v>2011</v>
      </c>
      <c r="C121" s="5" t="s">
        <v>59</v>
      </c>
      <c r="D121" s="5" t="s">
        <v>62</v>
      </c>
      <c r="E121" s="6">
        <v>0</v>
      </c>
      <c r="F121" s="6">
        <v>9.8249579392968815</v>
      </c>
      <c r="G121" s="6">
        <v>9.8249579392968815</v>
      </c>
    </row>
    <row r="122" spans="1:7" x14ac:dyDescent="0.25">
      <c r="A122" t="s">
        <v>64</v>
      </c>
      <c r="B122">
        <v>2011</v>
      </c>
      <c r="C122" s="11" t="s">
        <v>60</v>
      </c>
      <c r="D122" t="s">
        <v>25</v>
      </c>
      <c r="E122" s="22">
        <v>36.549078310966252</v>
      </c>
      <c r="F122" s="22">
        <v>47.912949736871283</v>
      </c>
      <c r="G122" s="15">
        <v>84.462028047837535</v>
      </c>
    </row>
    <row r="123" spans="1:7" x14ac:dyDescent="0.25">
      <c r="A123" t="s">
        <v>64</v>
      </c>
      <c r="B123">
        <v>2011</v>
      </c>
      <c r="C123" s="11" t="s">
        <v>60</v>
      </c>
      <c r="D123" t="s">
        <v>26</v>
      </c>
      <c r="E123" s="22">
        <v>41.773668913043487</v>
      </c>
      <c r="F123" s="22">
        <v>34.877026771601685</v>
      </c>
      <c r="G123" s="15">
        <v>76.650695684645171</v>
      </c>
    </row>
    <row r="124" spans="1:7" x14ac:dyDescent="0.25">
      <c r="A124" t="s">
        <v>64</v>
      </c>
      <c r="B124">
        <v>2011</v>
      </c>
      <c r="C124" s="11" t="s">
        <v>60</v>
      </c>
      <c r="D124" t="s">
        <v>27</v>
      </c>
      <c r="E124" s="22">
        <v>42.047226603260874</v>
      </c>
      <c r="F124" s="22">
        <v>67.814282868977159</v>
      </c>
      <c r="G124" s="15">
        <v>109.86150947223803</v>
      </c>
    </row>
    <row r="125" spans="1:7" x14ac:dyDescent="0.25">
      <c r="A125" t="s">
        <v>64</v>
      </c>
      <c r="B125">
        <v>2011</v>
      </c>
      <c r="C125" s="11" t="s">
        <v>60</v>
      </c>
      <c r="D125" t="s">
        <v>28</v>
      </c>
      <c r="E125" s="22">
        <v>38.497254865000002</v>
      </c>
      <c r="F125" s="22">
        <v>35.560647301999261</v>
      </c>
      <c r="G125" s="15">
        <v>74.05790216699927</v>
      </c>
    </row>
    <row r="126" spans="1:7" s="8" customFormat="1" x14ac:dyDescent="0.25">
      <c r="A126" s="8" t="s">
        <v>64</v>
      </c>
      <c r="B126" s="8">
        <v>2011</v>
      </c>
      <c r="C126" s="8" t="s">
        <v>60</v>
      </c>
      <c r="D126" s="8" t="s">
        <v>61</v>
      </c>
      <c r="E126" s="22">
        <v>39.71680717306765</v>
      </c>
      <c r="F126" s="22">
        <v>46.541226669862347</v>
      </c>
      <c r="G126" s="15">
        <v>86.258033842930004</v>
      </c>
    </row>
    <row r="127" spans="1:7" s="8" customFormat="1" x14ac:dyDescent="0.25">
      <c r="A127" s="8" t="s">
        <v>64</v>
      </c>
      <c r="B127" s="8">
        <v>2011</v>
      </c>
      <c r="C127" s="8" t="s">
        <v>60</v>
      </c>
      <c r="D127" s="8" t="s">
        <v>62</v>
      </c>
      <c r="E127" s="9">
        <v>2.657276106209884</v>
      </c>
      <c r="F127" s="9">
        <v>15.395358897448999</v>
      </c>
      <c r="G127" s="9">
        <v>16.345171131938041</v>
      </c>
    </row>
    <row r="128" spans="1:7" x14ac:dyDescent="0.25">
      <c r="A128" t="s">
        <v>56</v>
      </c>
      <c r="B128">
        <v>2011</v>
      </c>
      <c r="C128" s="11" t="s">
        <v>59</v>
      </c>
      <c r="D128" t="s">
        <v>19</v>
      </c>
      <c r="E128" s="22">
        <v>0</v>
      </c>
      <c r="F128" s="22">
        <v>51.9885794094209</v>
      </c>
      <c r="G128" s="15">
        <v>51.9885794094209</v>
      </c>
    </row>
    <row r="129" spans="1:7" x14ac:dyDescent="0.25">
      <c r="A129" t="s">
        <v>56</v>
      </c>
      <c r="B129">
        <v>2011</v>
      </c>
      <c r="C129" s="11" t="s">
        <v>59</v>
      </c>
      <c r="D129" t="s">
        <v>20</v>
      </c>
      <c r="E129" s="22">
        <v>0</v>
      </c>
      <c r="F129" s="22">
        <v>60.593202893793872</v>
      </c>
      <c r="G129" s="15">
        <v>60.593202893793872</v>
      </c>
    </row>
    <row r="130" spans="1:7" x14ac:dyDescent="0.25">
      <c r="A130" t="s">
        <v>56</v>
      </c>
      <c r="B130">
        <v>2011</v>
      </c>
      <c r="C130" s="11" t="s">
        <v>59</v>
      </c>
      <c r="D130" t="s">
        <v>21</v>
      </c>
      <c r="E130" s="22">
        <v>0</v>
      </c>
      <c r="F130" s="22">
        <v>64.797886016964966</v>
      </c>
      <c r="G130" s="15">
        <v>64.797886016964966</v>
      </c>
    </row>
    <row r="131" spans="1:7" x14ac:dyDescent="0.25">
      <c r="A131" t="s">
        <v>56</v>
      </c>
      <c r="B131">
        <v>2011</v>
      </c>
      <c r="C131" s="11" t="s">
        <v>59</v>
      </c>
      <c r="D131" t="s">
        <v>22</v>
      </c>
      <c r="E131" s="22">
        <v>0</v>
      </c>
      <c r="F131" s="22">
        <v>42.84379761550192</v>
      </c>
      <c r="G131" s="15">
        <v>42.84379761550192</v>
      </c>
    </row>
    <row r="132" spans="1:7" x14ac:dyDescent="0.25">
      <c r="A132" t="s">
        <v>56</v>
      </c>
      <c r="B132">
        <v>2011</v>
      </c>
      <c r="C132" s="11" t="s">
        <v>59</v>
      </c>
      <c r="D132" t="s">
        <v>23</v>
      </c>
      <c r="E132" s="22">
        <v>0</v>
      </c>
      <c r="F132" s="22">
        <v>78.181759232944287</v>
      </c>
      <c r="G132" s="15">
        <v>78.181759232944287</v>
      </c>
    </row>
    <row r="133" spans="1:7" s="5" customFormat="1" x14ac:dyDescent="0.25">
      <c r="A133" s="5" t="s">
        <v>56</v>
      </c>
      <c r="B133" s="5">
        <v>2011</v>
      </c>
      <c r="C133" s="5" t="s">
        <v>59</v>
      </c>
      <c r="D133" s="5" t="s">
        <v>61</v>
      </c>
      <c r="E133" s="22">
        <v>0</v>
      </c>
      <c r="F133" s="22">
        <v>59.681045033725198</v>
      </c>
      <c r="G133" s="15">
        <v>59.681045033725198</v>
      </c>
    </row>
    <row r="134" spans="1:7" s="5" customFormat="1" x14ac:dyDescent="0.25">
      <c r="A134" s="5" t="s">
        <v>56</v>
      </c>
      <c r="B134" s="5">
        <v>2011</v>
      </c>
      <c r="C134" s="5" t="s">
        <v>59</v>
      </c>
      <c r="D134" s="5" t="s">
        <v>62</v>
      </c>
      <c r="E134" s="6">
        <v>0</v>
      </c>
      <c r="F134" s="6">
        <v>13.341265377525154</v>
      </c>
      <c r="G134" s="6">
        <v>13.341265377525154</v>
      </c>
    </row>
    <row r="135" spans="1:7" x14ac:dyDescent="0.25">
      <c r="A135" t="s">
        <v>56</v>
      </c>
      <c r="B135">
        <v>2011</v>
      </c>
      <c r="C135" s="11" t="s">
        <v>60</v>
      </c>
      <c r="D135" t="s">
        <v>25</v>
      </c>
      <c r="E135" s="22">
        <v>10.637858562628336</v>
      </c>
      <c r="F135" s="22">
        <v>46.631301989121738</v>
      </c>
      <c r="G135" s="15">
        <v>57.269160551750076</v>
      </c>
    </row>
    <row r="136" spans="1:7" x14ac:dyDescent="0.25">
      <c r="A136" t="s">
        <v>56</v>
      </c>
      <c r="B136">
        <v>2011</v>
      </c>
      <c r="C136" s="11" t="s">
        <v>60</v>
      </c>
      <c r="D136" t="s">
        <v>26</v>
      </c>
      <c r="E136" s="22">
        <v>6.9509936153846148</v>
      </c>
      <c r="F136" s="22">
        <v>31.669338148749745</v>
      </c>
      <c r="G136" s="15">
        <v>38.620331764134363</v>
      </c>
    </row>
    <row r="137" spans="1:7" x14ac:dyDescent="0.25">
      <c r="A137" t="s">
        <v>56</v>
      </c>
      <c r="B137">
        <v>2011</v>
      </c>
      <c r="C137" s="11" t="s">
        <v>60</v>
      </c>
      <c r="D137" t="s">
        <v>27</v>
      </c>
      <c r="E137" s="22">
        <v>7.0908338305898475</v>
      </c>
      <c r="F137" s="22">
        <v>22.305413455927496</v>
      </c>
      <c r="G137" s="15">
        <v>29.396247286517344</v>
      </c>
    </row>
    <row r="138" spans="1:7" x14ac:dyDescent="0.25">
      <c r="A138" t="s">
        <v>56</v>
      </c>
      <c r="B138">
        <v>2011</v>
      </c>
      <c r="C138" s="11" t="s">
        <v>60</v>
      </c>
      <c r="D138" t="s">
        <v>28</v>
      </c>
      <c r="E138" s="22">
        <v>9.3327249271592105</v>
      </c>
      <c r="F138" s="22">
        <v>63.62997944937247</v>
      </c>
      <c r="G138" s="15">
        <v>72.962704376531676</v>
      </c>
    </row>
    <row r="139" spans="1:7" x14ac:dyDescent="0.25">
      <c r="A139" t="s">
        <v>56</v>
      </c>
      <c r="B139">
        <v>2011</v>
      </c>
      <c r="C139" s="11" t="s">
        <v>60</v>
      </c>
      <c r="D139" t="s">
        <v>29</v>
      </c>
      <c r="E139" s="22">
        <v>7.7668427083333329</v>
      </c>
      <c r="F139" s="22">
        <v>40.027056196012914</v>
      </c>
      <c r="G139" s="15">
        <v>47.79389890434625</v>
      </c>
    </row>
    <row r="140" spans="1:7" s="8" customFormat="1" x14ac:dyDescent="0.25">
      <c r="A140" s="8" t="s">
        <v>56</v>
      </c>
      <c r="B140" s="8">
        <v>2011</v>
      </c>
      <c r="C140" s="8" t="s">
        <v>60</v>
      </c>
      <c r="D140" s="8" t="s">
        <v>61</v>
      </c>
      <c r="E140" s="22">
        <v>8.3558507288190675</v>
      </c>
      <c r="F140" s="22">
        <v>40.852617847836875</v>
      </c>
      <c r="G140" s="15">
        <v>49.208468576655932</v>
      </c>
    </row>
    <row r="141" spans="1:7" s="8" customFormat="1" x14ac:dyDescent="0.25">
      <c r="A141" s="8" t="s">
        <v>56</v>
      </c>
      <c r="B141" s="8">
        <v>2011</v>
      </c>
      <c r="C141" s="8" t="s">
        <v>60</v>
      </c>
      <c r="D141" s="8" t="s">
        <v>62</v>
      </c>
      <c r="E141" s="9">
        <v>1.5876605952720952</v>
      </c>
      <c r="F141" s="9">
        <v>15.662170672992101</v>
      </c>
      <c r="G141" s="9">
        <v>16.851351833913512</v>
      </c>
    </row>
    <row r="142" spans="1:7" s="30" customFormat="1" x14ac:dyDescent="0.25">
      <c r="E142" s="31"/>
      <c r="F142" s="31"/>
      <c r="G142" s="31"/>
    </row>
    <row r="143" spans="1:7" s="11" customFormat="1" x14ac:dyDescent="0.25">
      <c r="A143" s="11" t="s">
        <v>47</v>
      </c>
      <c r="B143" s="11">
        <v>1977</v>
      </c>
      <c r="C143" s="11" t="s">
        <v>59</v>
      </c>
      <c r="D143" s="11" t="s">
        <v>19</v>
      </c>
      <c r="E143" s="22">
        <v>0</v>
      </c>
      <c r="F143" s="22">
        <v>53.537280000000003</v>
      </c>
      <c r="G143" s="15">
        <v>53.537280000000003</v>
      </c>
    </row>
    <row r="144" spans="1:7" s="11" customFormat="1" x14ac:dyDescent="0.25">
      <c r="A144" s="11" t="s">
        <v>47</v>
      </c>
      <c r="B144" s="11">
        <v>1977</v>
      </c>
      <c r="C144" s="11" t="s">
        <v>59</v>
      </c>
      <c r="D144" s="11" t="s">
        <v>20</v>
      </c>
      <c r="E144" s="22">
        <v>0</v>
      </c>
      <c r="F144" s="22">
        <v>58.199039999999997</v>
      </c>
      <c r="G144" s="15">
        <v>58.199039999999997</v>
      </c>
    </row>
    <row r="145" spans="1:7" s="11" customFormat="1" x14ac:dyDescent="0.25">
      <c r="A145" s="11" t="s">
        <v>47</v>
      </c>
      <c r="B145" s="11">
        <v>1977</v>
      </c>
      <c r="C145" s="11" t="s">
        <v>59</v>
      </c>
      <c r="D145" s="11" t="s">
        <v>21</v>
      </c>
      <c r="E145" s="22">
        <v>0</v>
      </c>
      <c r="F145" s="22">
        <v>54.766079999999995</v>
      </c>
      <c r="G145" s="15">
        <v>54.766079999999995</v>
      </c>
    </row>
    <row r="146" spans="1:7" s="11" customFormat="1" x14ac:dyDescent="0.25">
      <c r="A146" s="11" t="s">
        <v>47</v>
      </c>
      <c r="B146" s="11">
        <v>1977</v>
      </c>
      <c r="C146" s="11" t="s">
        <v>59</v>
      </c>
      <c r="D146" s="11" t="s">
        <v>22</v>
      </c>
      <c r="E146" s="22">
        <v>0</v>
      </c>
      <c r="F146" s="22">
        <v>57.872639999999997</v>
      </c>
      <c r="G146" s="15">
        <v>57.872639999999997</v>
      </c>
    </row>
    <row r="147" spans="1:7" s="14" customFormat="1" x14ac:dyDescent="0.25">
      <c r="A147" s="14" t="s">
        <v>47</v>
      </c>
      <c r="B147" s="14">
        <v>1977</v>
      </c>
      <c r="C147" s="14" t="s">
        <v>59</v>
      </c>
      <c r="D147" s="14" t="s">
        <v>61</v>
      </c>
      <c r="E147" s="22">
        <v>0</v>
      </c>
      <c r="F147" s="22">
        <v>56.093759999999996</v>
      </c>
      <c r="G147" s="15">
        <v>56.093759999999996</v>
      </c>
    </row>
    <row r="148" spans="1:7" s="14" customFormat="1" x14ac:dyDescent="0.25">
      <c r="A148" s="14" t="s">
        <v>47</v>
      </c>
      <c r="B148" s="14">
        <v>1977</v>
      </c>
      <c r="C148" s="14" t="s">
        <v>59</v>
      </c>
      <c r="D148" s="14" t="s">
        <v>62</v>
      </c>
      <c r="E148" s="15">
        <v>0</v>
      </c>
      <c r="F148" s="15">
        <v>2.3018066893638118</v>
      </c>
      <c r="G148" s="15">
        <v>2.3018066893638118</v>
      </c>
    </row>
    <row r="149" spans="1:7" s="11" customFormat="1" x14ac:dyDescent="0.25">
      <c r="A149" s="11" t="s">
        <v>47</v>
      </c>
      <c r="B149" s="11">
        <v>1977</v>
      </c>
      <c r="C149" s="11" t="s">
        <v>60</v>
      </c>
      <c r="D149" s="11" t="s">
        <v>25</v>
      </c>
      <c r="E149" s="22">
        <v>13.7643</v>
      </c>
      <c r="F149" s="22">
        <v>69.514900000000011</v>
      </c>
      <c r="G149" s="15">
        <v>83.279200000000017</v>
      </c>
    </row>
    <row r="150" spans="1:7" s="11" customFormat="1" x14ac:dyDescent="0.25">
      <c r="A150" s="11" t="s">
        <v>47</v>
      </c>
      <c r="B150" s="11">
        <v>1977</v>
      </c>
      <c r="C150" s="11" t="s">
        <v>60</v>
      </c>
      <c r="D150" s="11" t="s">
        <v>26</v>
      </c>
      <c r="E150" s="22">
        <v>13.7643</v>
      </c>
      <c r="F150" s="22">
        <v>77.635469999999998</v>
      </c>
      <c r="G150" s="15">
        <v>91.399770000000004</v>
      </c>
    </row>
    <row r="151" spans="1:7" s="11" customFormat="1" ht="13.5" customHeight="1" x14ac:dyDescent="0.25">
      <c r="A151" s="11" t="s">
        <v>47</v>
      </c>
      <c r="B151" s="11">
        <v>1977</v>
      </c>
      <c r="C151" s="11" t="s">
        <v>60</v>
      </c>
      <c r="D151" s="11" t="s">
        <v>27</v>
      </c>
      <c r="E151" s="22">
        <v>13.7643</v>
      </c>
      <c r="F151" s="22">
        <v>67.923360000000002</v>
      </c>
      <c r="G151" s="15">
        <v>81.687660000000008</v>
      </c>
    </row>
    <row r="152" spans="1:7" s="11" customFormat="1" x14ac:dyDescent="0.25">
      <c r="A152" s="11" t="s">
        <v>47</v>
      </c>
      <c r="B152" s="11">
        <v>1977</v>
      </c>
      <c r="C152" s="11" t="s">
        <v>60</v>
      </c>
      <c r="D152" s="11" t="s">
        <v>28</v>
      </c>
      <c r="E152" s="22">
        <v>13.7643</v>
      </c>
      <c r="F152" s="22">
        <v>68.1494</v>
      </c>
      <c r="G152" s="15">
        <v>81.913700000000006</v>
      </c>
    </row>
    <row r="153" spans="1:7" s="18" customFormat="1" x14ac:dyDescent="0.25">
      <c r="A153" s="18" t="s">
        <v>47</v>
      </c>
      <c r="B153" s="18">
        <v>1977</v>
      </c>
      <c r="C153" s="18" t="s">
        <v>60</v>
      </c>
      <c r="D153" s="18" t="s">
        <v>61</v>
      </c>
      <c r="E153" s="22">
        <v>13.7643</v>
      </c>
      <c r="F153" s="22">
        <v>70.805782500000007</v>
      </c>
      <c r="G153" s="15">
        <v>84.570082500000012</v>
      </c>
    </row>
    <row r="154" spans="1:7" s="18" customFormat="1" x14ac:dyDescent="0.25">
      <c r="A154" s="18" t="s">
        <v>47</v>
      </c>
      <c r="B154" s="18">
        <v>1977</v>
      </c>
      <c r="C154" s="18" t="s">
        <v>60</v>
      </c>
      <c r="D154" s="18" t="s">
        <v>62</v>
      </c>
      <c r="E154" s="17">
        <v>0</v>
      </c>
      <c r="F154" s="17">
        <v>4.6070864412437116</v>
      </c>
      <c r="G154" s="17">
        <v>4.6070864412437116</v>
      </c>
    </row>
    <row r="155" spans="1:7" s="11" customFormat="1" x14ac:dyDescent="0.25">
      <c r="A155" s="11" t="s">
        <v>48</v>
      </c>
      <c r="B155" s="11">
        <v>1977</v>
      </c>
      <c r="C155" s="11" t="s">
        <v>59</v>
      </c>
      <c r="D155" s="11" t="s">
        <v>19</v>
      </c>
      <c r="E155" s="22">
        <v>0.42117968750000001</v>
      </c>
      <c r="F155" s="22">
        <v>73.175599999999989</v>
      </c>
      <c r="G155" s="15">
        <v>73.596779687499989</v>
      </c>
    </row>
    <row r="156" spans="1:7" s="11" customFormat="1" x14ac:dyDescent="0.25">
      <c r="A156" s="11" t="s">
        <v>48</v>
      </c>
      <c r="B156" s="11">
        <v>1977</v>
      </c>
      <c r="C156" s="11" t="s">
        <v>59</v>
      </c>
      <c r="D156" s="11" t="s">
        <v>20</v>
      </c>
      <c r="E156" s="22">
        <v>0.24458541666666667</v>
      </c>
      <c r="F156" s="22">
        <v>81.388000000000005</v>
      </c>
      <c r="G156" s="15">
        <v>81.632585416666672</v>
      </c>
    </row>
    <row r="157" spans="1:7" s="11" customFormat="1" x14ac:dyDescent="0.25">
      <c r="A157" s="11" t="s">
        <v>48</v>
      </c>
      <c r="B157" s="11">
        <v>1977</v>
      </c>
      <c r="C157" s="11" t="s">
        <v>59</v>
      </c>
      <c r="D157" s="11" t="s">
        <v>21</v>
      </c>
      <c r="E157" s="22">
        <v>6.0437500000000005E-2</v>
      </c>
      <c r="F157" s="22">
        <v>41.397999999999996</v>
      </c>
      <c r="G157" s="15">
        <v>41.458437499999995</v>
      </c>
    </row>
    <row r="158" spans="1:7" s="11" customFormat="1" x14ac:dyDescent="0.25">
      <c r="A158" s="11" t="s">
        <v>48</v>
      </c>
      <c r="B158" s="11">
        <v>1977</v>
      </c>
      <c r="C158" s="11" t="s">
        <v>59</v>
      </c>
      <c r="D158" s="11" t="s">
        <v>22</v>
      </c>
      <c r="E158" s="22">
        <v>0.30799299999999996</v>
      </c>
      <c r="F158" s="22">
        <v>95.422000000000011</v>
      </c>
      <c r="G158" s="15">
        <v>95.729993000000007</v>
      </c>
    </row>
    <row r="159" spans="1:7" s="11" customFormat="1" x14ac:dyDescent="0.25">
      <c r="A159" s="11" t="s">
        <v>48</v>
      </c>
      <c r="B159" s="11">
        <v>1977</v>
      </c>
      <c r="C159" s="11" t="s">
        <v>59</v>
      </c>
      <c r="D159" s="11" t="s">
        <v>23</v>
      </c>
      <c r="E159" s="22">
        <v>0.32079102564102563</v>
      </c>
      <c r="F159" s="22">
        <v>82.52970000000002</v>
      </c>
      <c r="G159" s="15">
        <v>82.850491025641048</v>
      </c>
    </row>
    <row r="160" spans="1:7" s="14" customFormat="1" x14ac:dyDescent="0.25">
      <c r="A160" s="14" t="s">
        <v>48</v>
      </c>
      <c r="B160" s="14">
        <v>1977</v>
      </c>
      <c r="C160" s="14" t="s">
        <v>59</v>
      </c>
      <c r="D160" s="14" t="s">
        <v>61</v>
      </c>
      <c r="E160" s="22">
        <v>0.27099732596153847</v>
      </c>
      <c r="F160" s="22">
        <v>74.782660000000007</v>
      </c>
      <c r="G160" s="15">
        <v>75.053657325961552</v>
      </c>
    </row>
    <row r="161" spans="1:7" s="14" customFormat="1" x14ac:dyDescent="0.25">
      <c r="A161" s="14" t="s">
        <v>48</v>
      </c>
      <c r="B161" s="14">
        <v>1977</v>
      </c>
      <c r="C161" s="14" t="s">
        <v>59</v>
      </c>
      <c r="D161" s="14" t="s">
        <v>62</v>
      </c>
      <c r="E161" s="15">
        <v>0.13363744180071144</v>
      </c>
      <c r="F161" s="15">
        <v>20.290069406436235</v>
      </c>
      <c r="G161" s="15">
        <v>20.385932987459512</v>
      </c>
    </row>
    <row r="162" spans="1:7" s="11" customFormat="1" x14ac:dyDescent="0.25">
      <c r="A162" s="11" t="s">
        <v>48</v>
      </c>
      <c r="B162" s="11">
        <v>1977</v>
      </c>
      <c r="C162" s="11" t="s">
        <v>60</v>
      </c>
      <c r="D162" s="11" t="s">
        <v>25</v>
      </c>
      <c r="E162" s="22">
        <v>11.952815803189418</v>
      </c>
      <c r="F162" s="22">
        <v>143.56295999999998</v>
      </c>
      <c r="G162" s="15">
        <v>155.5157758031894</v>
      </c>
    </row>
    <row r="163" spans="1:7" s="11" customFormat="1" x14ac:dyDescent="0.25">
      <c r="A163" s="11" t="s">
        <v>48</v>
      </c>
      <c r="B163" s="11">
        <v>1977</v>
      </c>
      <c r="C163" s="11" t="s">
        <v>60</v>
      </c>
      <c r="D163" s="11" t="s">
        <v>26</v>
      </c>
      <c r="E163" s="22">
        <v>7.2069817193651575</v>
      </c>
      <c r="F163" s="22">
        <v>47.351549999999989</v>
      </c>
      <c r="G163" s="15">
        <v>54.558531719365149</v>
      </c>
    </row>
    <row r="164" spans="1:7" s="11" customFormat="1" x14ac:dyDescent="0.25">
      <c r="A164" s="11" t="s">
        <v>48</v>
      </c>
      <c r="B164" s="11">
        <v>1977</v>
      </c>
      <c r="C164" s="11" t="s">
        <v>60</v>
      </c>
      <c r="D164" s="11" t="s">
        <v>27</v>
      </c>
      <c r="E164" s="22">
        <v>10.766027957900207</v>
      </c>
      <c r="F164" s="22">
        <v>110.70161999999999</v>
      </c>
      <c r="G164" s="15">
        <v>121.4676479579002</v>
      </c>
    </row>
    <row r="165" spans="1:7" s="11" customFormat="1" x14ac:dyDescent="0.25">
      <c r="A165" s="11" t="s">
        <v>48</v>
      </c>
      <c r="B165" s="11">
        <v>1977</v>
      </c>
      <c r="C165" s="11" t="s">
        <v>60</v>
      </c>
      <c r="D165" s="11" t="s">
        <v>28</v>
      </c>
      <c r="E165" s="22">
        <v>4.3331174460431647</v>
      </c>
      <c r="F165" s="22">
        <v>111.46979999999999</v>
      </c>
      <c r="G165" s="15">
        <v>115.80291744604315</v>
      </c>
    </row>
    <row r="166" spans="1:7" s="11" customFormat="1" x14ac:dyDescent="0.25">
      <c r="A166" s="11" t="s">
        <v>48</v>
      </c>
      <c r="B166" s="11">
        <v>1977</v>
      </c>
      <c r="C166" s="11" t="s">
        <v>60</v>
      </c>
      <c r="D166" s="11" t="s">
        <v>29</v>
      </c>
      <c r="E166" s="22">
        <v>8.9159746511627915</v>
      </c>
      <c r="F166" s="22">
        <v>78.736840000000001</v>
      </c>
      <c r="G166" s="15">
        <v>87.652814651162799</v>
      </c>
    </row>
    <row r="167" spans="1:7" s="18" customFormat="1" x14ac:dyDescent="0.25">
      <c r="A167" s="18" t="s">
        <v>48</v>
      </c>
      <c r="B167" s="18">
        <v>1977</v>
      </c>
      <c r="C167" s="18" t="s">
        <v>60</v>
      </c>
      <c r="D167" s="18" t="s">
        <v>61</v>
      </c>
      <c r="E167" s="22">
        <v>8.6349835155321486</v>
      </c>
      <c r="F167" s="22">
        <v>98.364553999999998</v>
      </c>
      <c r="G167" s="15">
        <v>106.99953751553213</v>
      </c>
    </row>
    <row r="168" spans="1:7" s="18" customFormat="1" x14ac:dyDescent="0.25">
      <c r="A168" s="18" t="s">
        <v>48</v>
      </c>
      <c r="B168" s="18">
        <v>1977</v>
      </c>
      <c r="C168" s="18" t="s">
        <v>60</v>
      </c>
      <c r="D168" s="18" t="s">
        <v>62</v>
      </c>
      <c r="E168" s="17">
        <v>3.0072229021286621</v>
      </c>
      <c r="F168" s="17">
        <v>36.586952281925278</v>
      </c>
      <c r="G168" s="17">
        <v>37.963817873280917</v>
      </c>
    </row>
    <row r="169" spans="1:7" s="11" customFormat="1" x14ac:dyDescent="0.25">
      <c r="A169" s="11" t="s">
        <v>49</v>
      </c>
      <c r="B169" s="11">
        <v>1977</v>
      </c>
      <c r="C169" s="11" t="s">
        <v>59</v>
      </c>
      <c r="D169" s="11" t="s">
        <v>19</v>
      </c>
      <c r="E169" s="22">
        <v>0</v>
      </c>
      <c r="F169" s="22">
        <v>69.816000000000003</v>
      </c>
      <c r="G169" s="15">
        <v>69.816000000000003</v>
      </c>
    </row>
    <row r="170" spans="1:7" s="11" customFormat="1" x14ac:dyDescent="0.25">
      <c r="A170" s="11" t="s">
        <v>49</v>
      </c>
      <c r="B170" s="11">
        <v>1977</v>
      </c>
      <c r="C170" s="11" t="s">
        <v>59</v>
      </c>
      <c r="D170" s="11" t="s">
        <v>20</v>
      </c>
      <c r="E170" s="22">
        <v>0</v>
      </c>
      <c r="F170" s="22">
        <v>74.003080000000011</v>
      </c>
      <c r="G170" s="15">
        <v>74.003080000000011</v>
      </c>
    </row>
    <row r="171" spans="1:7" s="11" customFormat="1" x14ac:dyDescent="0.25">
      <c r="A171" s="11" t="s">
        <v>49</v>
      </c>
      <c r="B171" s="11">
        <v>1977</v>
      </c>
      <c r="C171" s="11" t="s">
        <v>59</v>
      </c>
      <c r="D171" s="11" t="s">
        <v>21</v>
      </c>
      <c r="E171" s="22">
        <v>0</v>
      </c>
      <c r="F171" s="22">
        <v>64.606099999999998</v>
      </c>
      <c r="G171" s="15">
        <v>64.606099999999998</v>
      </c>
    </row>
    <row r="172" spans="1:7" s="11" customFormat="1" x14ac:dyDescent="0.25">
      <c r="A172" s="11" t="s">
        <v>49</v>
      </c>
      <c r="B172" s="11">
        <v>1977</v>
      </c>
      <c r="C172" s="11" t="s">
        <v>59</v>
      </c>
      <c r="D172" s="11" t="s">
        <v>22</v>
      </c>
      <c r="E172" s="22">
        <v>0</v>
      </c>
      <c r="F172" s="22">
        <v>66.907000000000011</v>
      </c>
      <c r="G172" s="15">
        <v>66.907000000000011</v>
      </c>
    </row>
    <row r="173" spans="1:7" s="14" customFormat="1" x14ac:dyDescent="0.25">
      <c r="A173" s="14" t="s">
        <v>49</v>
      </c>
      <c r="B173" s="14">
        <v>1977</v>
      </c>
      <c r="C173" s="14" t="s">
        <v>59</v>
      </c>
      <c r="D173" s="14" t="s">
        <v>61</v>
      </c>
      <c r="E173" s="22">
        <v>0</v>
      </c>
      <c r="F173" s="22">
        <v>68.833044999999998</v>
      </c>
      <c r="G173" s="15">
        <v>68.833044999999998</v>
      </c>
    </row>
    <row r="174" spans="1:7" s="14" customFormat="1" x14ac:dyDescent="0.25">
      <c r="A174" s="14" t="s">
        <v>49</v>
      </c>
      <c r="B174" s="14">
        <v>1977</v>
      </c>
      <c r="C174" s="14" t="s">
        <v>59</v>
      </c>
      <c r="D174" s="14" t="s">
        <v>62</v>
      </c>
      <c r="E174" s="15">
        <v>0</v>
      </c>
      <c r="F174" s="15">
        <v>4.0526606819183248</v>
      </c>
      <c r="G174" s="15">
        <v>4.0526606819183248</v>
      </c>
    </row>
    <row r="175" spans="1:7" s="11" customFormat="1" x14ac:dyDescent="0.25">
      <c r="A175" s="11" t="s">
        <v>49</v>
      </c>
      <c r="B175" s="11">
        <v>1977</v>
      </c>
      <c r="C175" s="11" t="s">
        <v>60</v>
      </c>
      <c r="D175" s="11" t="s">
        <v>25</v>
      </c>
      <c r="E175" s="22">
        <v>11.654999999999999</v>
      </c>
      <c r="F175" s="22">
        <v>64.325500000000005</v>
      </c>
      <c r="G175" s="15">
        <v>75.980500000000006</v>
      </c>
    </row>
    <row r="176" spans="1:7" s="11" customFormat="1" x14ac:dyDescent="0.25">
      <c r="A176" s="11" t="s">
        <v>49</v>
      </c>
      <c r="B176" s="11">
        <v>1977</v>
      </c>
      <c r="C176" s="11" t="s">
        <v>60</v>
      </c>
      <c r="D176" s="11" t="s">
        <v>26</v>
      </c>
      <c r="E176" s="22">
        <v>11.654999999999999</v>
      </c>
      <c r="F176" s="22">
        <v>78.819710000000001</v>
      </c>
      <c r="G176" s="15">
        <v>90.474710000000002</v>
      </c>
    </row>
    <row r="177" spans="1:7" s="11" customFormat="1" x14ac:dyDescent="0.25">
      <c r="A177" s="11" t="s">
        <v>49</v>
      </c>
      <c r="B177" s="11">
        <v>1977</v>
      </c>
      <c r="C177" s="11" t="s">
        <v>60</v>
      </c>
      <c r="D177" s="11" t="s">
        <v>27</v>
      </c>
      <c r="E177" s="22">
        <v>11.654999999999999</v>
      </c>
      <c r="F177" s="22">
        <v>74.483720000000005</v>
      </c>
      <c r="G177" s="15">
        <v>86.138720000000006</v>
      </c>
    </row>
    <row r="178" spans="1:7" s="11" customFormat="1" x14ac:dyDescent="0.25">
      <c r="A178" s="11" t="s">
        <v>49</v>
      </c>
      <c r="B178" s="11">
        <v>1977</v>
      </c>
      <c r="C178" s="11" t="s">
        <v>60</v>
      </c>
      <c r="D178" s="11" t="s">
        <v>28</v>
      </c>
      <c r="E178" s="22">
        <v>11.654999999999999</v>
      </c>
      <c r="F178" s="22">
        <v>53.314819999999997</v>
      </c>
      <c r="G178" s="15">
        <v>64.969819999999999</v>
      </c>
    </row>
    <row r="179" spans="1:7" s="18" customFormat="1" x14ac:dyDescent="0.25">
      <c r="A179" s="18" t="s">
        <v>49</v>
      </c>
      <c r="B179" s="18">
        <v>1977</v>
      </c>
      <c r="C179" s="18" t="s">
        <v>60</v>
      </c>
      <c r="D179" s="18" t="s">
        <v>61</v>
      </c>
      <c r="E179" s="22">
        <v>11.654999999999999</v>
      </c>
      <c r="F179" s="22">
        <v>67.735937500000006</v>
      </c>
      <c r="G179" s="15">
        <v>79.390937500000007</v>
      </c>
    </row>
    <row r="180" spans="1:7" s="18" customFormat="1" x14ac:dyDescent="0.25">
      <c r="A180" s="18" t="s">
        <v>49</v>
      </c>
      <c r="B180" s="18">
        <v>1977</v>
      </c>
      <c r="C180" s="18" t="s">
        <v>60</v>
      </c>
      <c r="D180" s="18" t="s">
        <v>62</v>
      </c>
      <c r="E180" s="17">
        <v>0</v>
      </c>
      <c r="F180" s="17">
        <v>11.372221937529421</v>
      </c>
      <c r="G180" s="17">
        <v>11.372221937529314</v>
      </c>
    </row>
    <row r="181" spans="1:7" s="11" customFormat="1" x14ac:dyDescent="0.25">
      <c r="A181" s="11" t="s">
        <v>50</v>
      </c>
      <c r="B181" s="11">
        <v>1977</v>
      </c>
      <c r="C181" s="11" t="s">
        <v>59</v>
      </c>
      <c r="D181" s="11" t="s">
        <v>19</v>
      </c>
      <c r="E181" s="22">
        <v>0</v>
      </c>
      <c r="F181" s="22">
        <v>47.95693</v>
      </c>
      <c r="G181" s="15">
        <v>47.95693</v>
      </c>
    </row>
    <row r="182" spans="1:7" s="11" customFormat="1" x14ac:dyDescent="0.25">
      <c r="A182" s="11" t="s">
        <v>50</v>
      </c>
      <c r="B182" s="11">
        <v>1977</v>
      </c>
      <c r="C182" s="11" t="s">
        <v>59</v>
      </c>
      <c r="D182" s="11" t="s">
        <v>20</v>
      </c>
      <c r="E182" s="22">
        <v>0</v>
      </c>
      <c r="F182" s="22">
        <v>38.62236</v>
      </c>
      <c r="G182" s="15">
        <v>38.62236</v>
      </c>
    </row>
    <row r="183" spans="1:7" s="11" customFormat="1" x14ac:dyDescent="0.25">
      <c r="A183" s="11" t="s">
        <v>50</v>
      </c>
      <c r="B183" s="11">
        <v>1977</v>
      </c>
      <c r="C183" s="11" t="s">
        <v>59</v>
      </c>
      <c r="D183" s="11" t="s">
        <v>21</v>
      </c>
      <c r="E183" s="22">
        <v>0</v>
      </c>
      <c r="F183" s="22">
        <v>40.710540000000009</v>
      </c>
      <c r="G183" s="15">
        <v>40.710540000000009</v>
      </c>
    </row>
    <row r="184" spans="1:7" s="11" customFormat="1" x14ac:dyDescent="0.25">
      <c r="A184" s="11" t="s">
        <v>50</v>
      </c>
      <c r="B184" s="11">
        <v>1977</v>
      </c>
      <c r="C184" s="11" t="s">
        <v>59</v>
      </c>
      <c r="D184" s="11" t="s">
        <v>22</v>
      </c>
      <c r="E184" s="22">
        <v>0</v>
      </c>
      <c r="F184" s="22">
        <v>44.459779999999995</v>
      </c>
      <c r="G184" s="15">
        <v>44.459779999999995</v>
      </c>
    </row>
    <row r="185" spans="1:7" s="14" customFormat="1" x14ac:dyDescent="0.25">
      <c r="A185" s="14" t="s">
        <v>50</v>
      </c>
      <c r="B185" s="14">
        <v>1977</v>
      </c>
      <c r="C185" s="14" t="s">
        <v>59</v>
      </c>
      <c r="D185" s="14" t="s">
        <v>61</v>
      </c>
      <c r="E185" s="22">
        <v>0</v>
      </c>
      <c r="F185" s="22">
        <v>42.937402500000005</v>
      </c>
      <c r="G185" s="15">
        <v>42.937402500000005</v>
      </c>
    </row>
    <row r="186" spans="1:7" s="14" customFormat="1" x14ac:dyDescent="0.25">
      <c r="A186" s="14" t="s">
        <v>50</v>
      </c>
      <c r="B186" s="14">
        <v>1977</v>
      </c>
      <c r="C186" s="14" t="s">
        <v>59</v>
      </c>
      <c r="D186" s="14" t="s">
        <v>62</v>
      </c>
      <c r="E186" s="15">
        <v>0</v>
      </c>
      <c r="F186" s="15">
        <v>4.1268146693898968</v>
      </c>
      <c r="G186" s="15">
        <v>4.1268146693898968</v>
      </c>
    </row>
    <row r="187" spans="1:7" s="11" customFormat="1" x14ac:dyDescent="0.25">
      <c r="A187" s="11" t="s">
        <v>50</v>
      </c>
      <c r="B187" s="11">
        <v>1977</v>
      </c>
      <c r="C187" s="11" t="s">
        <v>60</v>
      </c>
      <c r="D187" s="11" t="s">
        <v>25</v>
      </c>
      <c r="E187" s="22">
        <v>0</v>
      </c>
      <c r="F187" s="22">
        <v>39.073920000000001</v>
      </c>
      <c r="G187" s="15">
        <v>39.073920000000001</v>
      </c>
    </row>
    <row r="188" spans="1:7" s="11" customFormat="1" x14ac:dyDescent="0.25">
      <c r="A188" s="11" t="s">
        <v>50</v>
      </c>
      <c r="B188" s="11">
        <v>1977</v>
      </c>
      <c r="C188" s="11" t="s">
        <v>60</v>
      </c>
      <c r="D188" s="11" t="s">
        <v>26</v>
      </c>
      <c r="E188" s="22">
        <v>0</v>
      </c>
      <c r="F188" s="22">
        <v>52.964100000000002</v>
      </c>
      <c r="G188" s="15">
        <v>52.964100000000002</v>
      </c>
    </row>
    <row r="189" spans="1:7" s="11" customFormat="1" x14ac:dyDescent="0.25">
      <c r="A189" s="11" t="s">
        <v>50</v>
      </c>
      <c r="B189" s="11">
        <v>1977</v>
      </c>
      <c r="C189" s="11" t="s">
        <v>60</v>
      </c>
      <c r="D189" s="11" t="s">
        <v>27</v>
      </c>
      <c r="E189" s="22">
        <v>0</v>
      </c>
      <c r="F189" s="22">
        <v>49.467739999999999</v>
      </c>
      <c r="G189" s="15">
        <v>49.467739999999999</v>
      </c>
    </row>
    <row r="190" spans="1:7" s="11" customFormat="1" x14ac:dyDescent="0.25">
      <c r="A190" s="11" t="s">
        <v>50</v>
      </c>
      <c r="B190" s="11">
        <v>1977</v>
      </c>
      <c r="C190" s="11" t="s">
        <v>60</v>
      </c>
      <c r="D190" s="11" t="s">
        <v>28</v>
      </c>
      <c r="E190" s="22">
        <v>0</v>
      </c>
      <c r="F190" s="22">
        <v>44.430459999999997</v>
      </c>
      <c r="G190" s="15">
        <v>44.430459999999997</v>
      </c>
    </row>
    <row r="191" spans="1:7" s="18" customFormat="1" x14ac:dyDescent="0.25">
      <c r="A191" s="18" t="s">
        <v>50</v>
      </c>
      <c r="B191" s="18">
        <v>1977</v>
      </c>
      <c r="C191" s="18" t="s">
        <v>60</v>
      </c>
      <c r="D191" s="18" t="s">
        <v>61</v>
      </c>
      <c r="E191" s="22">
        <v>0</v>
      </c>
      <c r="F191" s="22">
        <v>46.484054999999998</v>
      </c>
      <c r="G191" s="15">
        <v>46.484054999999998</v>
      </c>
    </row>
    <row r="192" spans="1:7" s="18" customFormat="1" x14ac:dyDescent="0.25">
      <c r="A192" s="18" t="s">
        <v>50</v>
      </c>
      <c r="B192" s="18">
        <v>1977</v>
      </c>
      <c r="C192" s="18" t="s">
        <v>60</v>
      </c>
      <c r="D192" s="18" t="s">
        <v>62</v>
      </c>
      <c r="E192" s="17">
        <v>0</v>
      </c>
      <c r="F192" s="17">
        <v>6.0558707748074525</v>
      </c>
      <c r="G192" s="17">
        <v>6.0558707748074525</v>
      </c>
    </row>
    <row r="193" spans="1:7" s="11" customFormat="1" x14ac:dyDescent="0.25">
      <c r="A193" s="11" t="s">
        <v>51</v>
      </c>
      <c r="B193" s="11">
        <v>1977</v>
      </c>
      <c r="C193" s="11" t="s">
        <v>59</v>
      </c>
      <c r="D193" s="11" t="s">
        <v>19</v>
      </c>
      <c r="E193" s="22">
        <v>0</v>
      </c>
      <c r="F193" s="22">
        <v>65.8827</v>
      </c>
      <c r="G193" s="15">
        <v>65.8827</v>
      </c>
    </row>
    <row r="194" spans="1:7" s="11" customFormat="1" x14ac:dyDescent="0.25">
      <c r="A194" s="11" t="s">
        <v>51</v>
      </c>
      <c r="B194" s="11">
        <v>1977</v>
      </c>
      <c r="C194" s="11" t="s">
        <v>59</v>
      </c>
      <c r="D194" s="11" t="s">
        <v>20</v>
      </c>
      <c r="E194" s="22">
        <v>0</v>
      </c>
      <c r="F194" s="22">
        <v>66.372000000000014</v>
      </c>
      <c r="G194" s="15">
        <v>66.372000000000014</v>
      </c>
    </row>
    <row r="195" spans="1:7" s="11" customFormat="1" x14ac:dyDescent="0.25">
      <c r="A195" s="11" t="s">
        <v>51</v>
      </c>
      <c r="B195" s="11">
        <v>1977</v>
      </c>
      <c r="C195" s="11" t="s">
        <v>59</v>
      </c>
      <c r="D195" s="11" t="s">
        <v>21</v>
      </c>
      <c r="E195" s="22">
        <v>0</v>
      </c>
      <c r="F195" s="22">
        <v>65.543000000000006</v>
      </c>
      <c r="G195" s="15">
        <v>65.543000000000006</v>
      </c>
    </row>
    <row r="196" spans="1:7" s="11" customFormat="1" x14ac:dyDescent="0.25">
      <c r="A196" s="11" t="s">
        <v>51</v>
      </c>
      <c r="B196" s="11">
        <v>1977</v>
      </c>
      <c r="C196" s="11" t="s">
        <v>59</v>
      </c>
      <c r="D196" s="11" t="s">
        <v>22</v>
      </c>
      <c r="E196" s="22">
        <v>0</v>
      </c>
      <c r="F196" s="22">
        <v>65.400400000000005</v>
      </c>
      <c r="G196" s="15">
        <v>65.400400000000005</v>
      </c>
    </row>
    <row r="197" spans="1:7" s="14" customFormat="1" x14ac:dyDescent="0.25">
      <c r="A197" s="14" t="s">
        <v>51</v>
      </c>
      <c r="B197" s="14">
        <v>1977</v>
      </c>
      <c r="C197" s="14" t="s">
        <v>59</v>
      </c>
      <c r="D197" s="14" t="s">
        <v>61</v>
      </c>
      <c r="E197" s="22">
        <v>0</v>
      </c>
      <c r="F197" s="22">
        <v>65.799525000000003</v>
      </c>
      <c r="G197" s="15">
        <v>65.799525000000003</v>
      </c>
    </row>
    <row r="198" spans="1:7" s="14" customFormat="1" x14ac:dyDescent="0.25">
      <c r="A198" s="14" t="s">
        <v>51</v>
      </c>
      <c r="B198" s="14">
        <v>1977</v>
      </c>
      <c r="C198" s="14" t="s">
        <v>59</v>
      </c>
      <c r="D198" s="14" t="s">
        <v>62</v>
      </c>
      <c r="E198" s="15">
        <v>0</v>
      </c>
      <c r="F198" s="15">
        <v>0.43195352662835118</v>
      </c>
      <c r="G198" s="15">
        <v>0.43195352662835118</v>
      </c>
    </row>
    <row r="199" spans="1:7" s="11" customFormat="1" x14ac:dyDescent="0.25">
      <c r="A199" s="11" t="s">
        <v>51</v>
      </c>
      <c r="B199" s="11">
        <v>1977</v>
      </c>
      <c r="C199" s="11" t="s">
        <v>60</v>
      </c>
      <c r="D199" s="11" t="s">
        <v>25</v>
      </c>
      <c r="E199" s="22">
        <v>0.81124679999999993</v>
      </c>
      <c r="F199" s="22">
        <v>107.76520000000001</v>
      </c>
      <c r="G199" s="15">
        <v>108.57644680000001</v>
      </c>
    </row>
    <row r="200" spans="1:7" s="11" customFormat="1" x14ac:dyDescent="0.25">
      <c r="A200" s="11" t="s">
        <v>51</v>
      </c>
      <c r="B200" s="11">
        <v>1977</v>
      </c>
      <c r="C200" s="11" t="s">
        <v>60</v>
      </c>
      <c r="D200" s="11" t="s">
        <v>26</v>
      </c>
      <c r="E200" s="22">
        <v>1.2168701999999998</v>
      </c>
      <c r="F200" s="22">
        <v>98.500799999999998</v>
      </c>
      <c r="G200" s="15">
        <v>99.717670200000001</v>
      </c>
    </row>
    <row r="201" spans="1:7" s="11" customFormat="1" x14ac:dyDescent="0.25">
      <c r="A201" s="11" t="s">
        <v>51</v>
      </c>
      <c r="B201" s="11">
        <v>1977</v>
      </c>
      <c r="C201" s="11" t="s">
        <v>60</v>
      </c>
      <c r="D201" s="11" t="s">
        <v>27</v>
      </c>
      <c r="E201" s="22">
        <v>0.40562339999999997</v>
      </c>
      <c r="F201" s="22">
        <v>91.363500000000016</v>
      </c>
      <c r="G201" s="15">
        <v>91.769123400000012</v>
      </c>
    </row>
    <row r="202" spans="1:7" s="11" customFormat="1" x14ac:dyDescent="0.25">
      <c r="A202" s="11" t="s">
        <v>51</v>
      </c>
      <c r="B202" s="11">
        <v>1977</v>
      </c>
      <c r="C202" s="11" t="s">
        <v>60</v>
      </c>
      <c r="D202" s="11" t="s">
        <v>28</v>
      </c>
      <c r="E202" s="22">
        <v>0.40562339999999997</v>
      </c>
      <c r="F202" s="22">
        <v>92.239500000000021</v>
      </c>
      <c r="G202" s="15">
        <v>92.645123400000017</v>
      </c>
    </row>
    <row r="203" spans="1:7" s="18" customFormat="1" x14ac:dyDescent="0.25">
      <c r="A203" s="18" t="s">
        <v>51</v>
      </c>
      <c r="B203" s="18">
        <v>1977</v>
      </c>
      <c r="C203" s="18" t="s">
        <v>60</v>
      </c>
      <c r="D203" s="18" t="s">
        <v>61</v>
      </c>
      <c r="E203" s="22">
        <v>0.70984095000000003</v>
      </c>
      <c r="F203" s="22">
        <v>97.467250000000007</v>
      </c>
      <c r="G203" s="15">
        <v>98.177090950000007</v>
      </c>
    </row>
    <row r="204" spans="1:7" s="18" customFormat="1" x14ac:dyDescent="0.25">
      <c r="A204" s="18" t="s">
        <v>51</v>
      </c>
      <c r="B204" s="18">
        <v>1977</v>
      </c>
      <c r="C204" s="18" t="s">
        <v>60</v>
      </c>
      <c r="D204" s="18" t="s">
        <v>62</v>
      </c>
      <c r="E204" s="17">
        <v>0.38835483870029214</v>
      </c>
      <c r="F204" s="17">
        <v>7.5652965117039468</v>
      </c>
      <c r="G204" s="17">
        <v>7.7928321684431205</v>
      </c>
    </row>
    <row r="205" spans="1:7" s="11" customFormat="1" x14ac:dyDescent="0.25">
      <c r="A205" s="11" t="s">
        <v>52</v>
      </c>
      <c r="B205" s="11">
        <v>1977</v>
      </c>
      <c r="C205" s="11" t="s">
        <v>59</v>
      </c>
      <c r="D205" s="11" t="s">
        <v>19</v>
      </c>
      <c r="E205" s="23">
        <v>0.86</v>
      </c>
      <c r="F205" s="22">
        <v>89.108640000000008</v>
      </c>
      <c r="G205" s="15">
        <v>89.968640000000008</v>
      </c>
    </row>
    <row r="206" spans="1:7" s="11" customFormat="1" x14ac:dyDescent="0.25">
      <c r="A206" s="11" t="s">
        <v>52</v>
      </c>
      <c r="B206" s="11">
        <v>1977</v>
      </c>
      <c r="C206" s="11" t="s">
        <v>59</v>
      </c>
      <c r="D206" s="11" t="s">
        <v>20</v>
      </c>
      <c r="E206" s="23">
        <v>1.1599999999999999</v>
      </c>
      <c r="F206" s="22">
        <v>57.585409999999996</v>
      </c>
      <c r="G206" s="15">
        <v>58.745409999999993</v>
      </c>
    </row>
    <row r="207" spans="1:7" s="11" customFormat="1" x14ac:dyDescent="0.25">
      <c r="A207" s="11" t="s">
        <v>52</v>
      </c>
      <c r="B207" s="11">
        <v>1977</v>
      </c>
      <c r="C207" s="11" t="s">
        <v>59</v>
      </c>
      <c r="D207" s="11" t="s">
        <v>21</v>
      </c>
      <c r="E207" s="23">
        <v>1.52</v>
      </c>
      <c r="F207" s="22">
        <v>82.172519999999992</v>
      </c>
      <c r="G207" s="15">
        <v>83.692519999999988</v>
      </c>
    </row>
    <row r="208" spans="1:7" s="11" customFormat="1" x14ac:dyDescent="0.25">
      <c r="A208" s="11" t="s">
        <v>52</v>
      </c>
      <c r="B208" s="11">
        <v>1977</v>
      </c>
      <c r="C208" s="11" t="s">
        <v>59</v>
      </c>
      <c r="D208" s="11" t="s">
        <v>22</v>
      </c>
      <c r="E208" s="23">
        <v>1.22</v>
      </c>
      <c r="F208" s="22">
        <v>104.78752</v>
      </c>
      <c r="G208" s="15">
        <v>106.00752</v>
      </c>
    </row>
    <row r="209" spans="1:7" s="11" customFormat="1" x14ac:dyDescent="0.25">
      <c r="A209" s="11" t="s">
        <v>52</v>
      </c>
      <c r="B209" s="11">
        <v>1977</v>
      </c>
      <c r="C209" s="11" t="s">
        <v>59</v>
      </c>
      <c r="D209" s="11" t="s">
        <v>23</v>
      </c>
      <c r="E209" s="23">
        <v>1.52</v>
      </c>
      <c r="F209" s="22">
        <v>43.170760000000001</v>
      </c>
      <c r="G209" s="15">
        <v>44.690760000000004</v>
      </c>
    </row>
    <row r="210" spans="1:7" s="14" customFormat="1" x14ac:dyDescent="0.25">
      <c r="A210" s="14" t="s">
        <v>52</v>
      </c>
      <c r="B210" s="14">
        <v>1977</v>
      </c>
      <c r="C210" s="14" t="s">
        <v>59</v>
      </c>
      <c r="D210" s="14" t="s">
        <v>61</v>
      </c>
      <c r="E210" s="22">
        <v>1.2559999999999998</v>
      </c>
      <c r="F210" s="22">
        <v>75.36497</v>
      </c>
      <c r="G210" s="15">
        <v>76.62097</v>
      </c>
    </row>
    <row r="211" spans="1:7" s="14" customFormat="1" x14ac:dyDescent="0.25">
      <c r="A211" s="14" t="s">
        <v>52</v>
      </c>
      <c r="B211" s="14">
        <v>1977</v>
      </c>
      <c r="C211" s="14" t="s">
        <v>59</v>
      </c>
      <c r="D211" s="14" t="s">
        <v>62</v>
      </c>
      <c r="E211" s="15">
        <v>0.27691153822114439</v>
      </c>
      <c r="F211" s="15">
        <v>24.766396396587453</v>
      </c>
      <c r="G211" s="15">
        <v>24.651624645708445</v>
      </c>
    </row>
    <row r="212" spans="1:7" s="11" customFormat="1" x14ac:dyDescent="0.25">
      <c r="A212" s="11" t="s">
        <v>52</v>
      </c>
      <c r="B212" s="11">
        <v>1977</v>
      </c>
      <c r="C212" s="11" t="s">
        <v>60</v>
      </c>
      <c r="D212" s="11" t="s">
        <v>25</v>
      </c>
      <c r="E212" s="23">
        <v>6.49</v>
      </c>
      <c r="F212" s="22">
        <v>71.40849</v>
      </c>
      <c r="G212" s="15">
        <v>77.898489999999995</v>
      </c>
    </row>
    <row r="213" spans="1:7" s="11" customFormat="1" x14ac:dyDescent="0.25">
      <c r="A213" s="11" t="s">
        <v>52</v>
      </c>
      <c r="B213" s="11">
        <v>1977</v>
      </c>
      <c r="C213" s="11" t="s">
        <v>60</v>
      </c>
      <c r="D213" s="11" t="s">
        <v>26</v>
      </c>
      <c r="E213" s="23">
        <v>7.2</v>
      </c>
      <c r="F213" s="22">
        <v>57.13794</v>
      </c>
      <c r="G213" s="15">
        <v>64.337940000000003</v>
      </c>
    </row>
    <row r="214" spans="1:7" s="11" customFormat="1" x14ac:dyDescent="0.25">
      <c r="A214" s="11" t="s">
        <v>52</v>
      </c>
      <c r="B214" s="11">
        <v>1977</v>
      </c>
      <c r="C214" s="11" t="s">
        <v>60</v>
      </c>
      <c r="D214" s="11" t="s">
        <v>27</v>
      </c>
      <c r="E214" s="23">
        <v>9.3699999999999992</v>
      </c>
      <c r="F214" s="22">
        <v>81.514619999999994</v>
      </c>
      <c r="G214" s="15">
        <v>90.884619999999998</v>
      </c>
    </row>
    <row r="215" spans="1:7" s="11" customFormat="1" x14ac:dyDescent="0.25">
      <c r="A215" s="11" t="s">
        <v>52</v>
      </c>
      <c r="B215" s="11">
        <v>1977</v>
      </c>
      <c r="C215" s="11" t="s">
        <v>60</v>
      </c>
      <c r="D215" s="11" t="s">
        <v>28</v>
      </c>
      <c r="E215" s="23">
        <v>14.870000000000001</v>
      </c>
      <c r="F215" s="22">
        <v>123.36458</v>
      </c>
      <c r="G215" s="15">
        <v>138.23457999999999</v>
      </c>
    </row>
    <row r="216" spans="1:7" s="11" customFormat="1" x14ac:dyDescent="0.25">
      <c r="A216" s="11" t="s">
        <v>52</v>
      </c>
      <c r="B216" s="11">
        <v>1977</v>
      </c>
      <c r="C216" s="11" t="s">
        <v>60</v>
      </c>
      <c r="D216" s="11" t="s">
        <v>29</v>
      </c>
      <c r="E216" s="23">
        <v>18.04</v>
      </c>
      <c r="F216" s="22">
        <v>59.372920000000008</v>
      </c>
      <c r="G216" s="15">
        <v>77.412920000000014</v>
      </c>
    </row>
    <row r="217" spans="1:7" s="18" customFormat="1" x14ac:dyDescent="0.25">
      <c r="A217" s="18" t="s">
        <v>52</v>
      </c>
      <c r="B217" s="18">
        <v>1977</v>
      </c>
      <c r="C217" s="18" t="s">
        <v>60</v>
      </c>
      <c r="D217" s="18" t="s">
        <v>61</v>
      </c>
      <c r="E217" s="22">
        <v>11.194000000000001</v>
      </c>
      <c r="F217" s="22">
        <v>78.559709999999995</v>
      </c>
      <c r="G217" s="15">
        <v>89.753709999999998</v>
      </c>
    </row>
    <row r="218" spans="1:7" s="18" customFormat="1" x14ac:dyDescent="0.25">
      <c r="A218" s="18" t="s">
        <v>52</v>
      </c>
      <c r="B218" s="18">
        <v>1977</v>
      </c>
      <c r="C218" s="18" t="s">
        <v>60</v>
      </c>
      <c r="D218" s="18" t="s">
        <v>62</v>
      </c>
      <c r="E218" s="17">
        <v>5.0444851075208836</v>
      </c>
      <c r="F218" s="17">
        <v>26.899688458932019</v>
      </c>
      <c r="G218" s="17">
        <v>28.681337212333734</v>
      </c>
    </row>
    <row r="219" spans="1:7" s="11" customFormat="1" x14ac:dyDescent="0.25">
      <c r="A219" s="11" t="s">
        <v>53</v>
      </c>
      <c r="B219" s="11">
        <v>1977</v>
      </c>
      <c r="C219" s="11" t="s">
        <v>59</v>
      </c>
      <c r="D219" s="11" t="s">
        <v>19</v>
      </c>
      <c r="E219" s="22">
        <v>0</v>
      </c>
      <c r="F219" s="22">
        <v>51.311880000000002</v>
      </c>
      <c r="G219" s="15">
        <v>51.311880000000002</v>
      </c>
    </row>
    <row r="220" spans="1:7" s="11" customFormat="1" x14ac:dyDescent="0.25">
      <c r="A220" s="11" t="s">
        <v>53</v>
      </c>
      <c r="B220" s="11">
        <v>1977</v>
      </c>
      <c r="C220" s="11" t="s">
        <v>59</v>
      </c>
      <c r="D220" s="11" t="s">
        <v>20</v>
      </c>
      <c r="E220" s="22">
        <v>0</v>
      </c>
      <c r="F220" s="22">
        <v>46.947600000000008</v>
      </c>
      <c r="G220" s="15">
        <v>46.947600000000008</v>
      </c>
    </row>
    <row r="221" spans="1:7" s="11" customFormat="1" x14ac:dyDescent="0.25">
      <c r="A221" s="11" t="s">
        <v>53</v>
      </c>
      <c r="B221" s="11">
        <v>1977</v>
      </c>
      <c r="C221" s="11" t="s">
        <v>59</v>
      </c>
      <c r="D221" s="11" t="s">
        <v>21</v>
      </c>
      <c r="E221" s="22">
        <v>0</v>
      </c>
      <c r="F221" s="22">
        <v>51.428399999999996</v>
      </c>
      <c r="G221" s="15">
        <v>51.428399999999996</v>
      </c>
    </row>
    <row r="222" spans="1:7" s="11" customFormat="1" x14ac:dyDescent="0.25">
      <c r="A222" s="11" t="s">
        <v>53</v>
      </c>
      <c r="B222" s="11">
        <v>1977</v>
      </c>
      <c r="C222" s="11" t="s">
        <v>59</v>
      </c>
      <c r="D222" s="11" t="s">
        <v>22</v>
      </c>
      <c r="E222" s="22">
        <v>0</v>
      </c>
      <c r="F222" s="22">
        <v>48.252780000000001</v>
      </c>
      <c r="G222" s="15">
        <v>48.252780000000001</v>
      </c>
    </row>
    <row r="223" spans="1:7" s="14" customFormat="1" x14ac:dyDescent="0.25">
      <c r="A223" s="14" t="s">
        <v>53</v>
      </c>
      <c r="B223" s="14">
        <v>1977</v>
      </c>
      <c r="C223" s="14" t="s">
        <v>59</v>
      </c>
      <c r="D223" s="14" t="s">
        <v>61</v>
      </c>
      <c r="E223" s="22">
        <v>0</v>
      </c>
      <c r="F223" s="22">
        <v>49.485165000000002</v>
      </c>
      <c r="G223" s="15">
        <v>49.485165000000002</v>
      </c>
    </row>
    <row r="224" spans="1:7" s="14" customFormat="1" x14ac:dyDescent="0.25">
      <c r="A224" s="14" t="s">
        <v>53</v>
      </c>
      <c r="B224" s="14">
        <v>1977</v>
      </c>
      <c r="C224" s="14" t="s">
        <v>59</v>
      </c>
      <c r="D224" s="14" t="s">
        <v>62</v>
      </c>
      <c r="E224" s="15">
        <v>0</v>
      </c>
      <c r="F224" s="15">
        <v>2.2413581354393104</v>
      </c>
      <c r="G224" s="15">
        <v>2.2413581354393104</v>
      </c>
    </row>
    <row r="225" spans="1:7" s="11" customFormat="1" x14ac:dyDescent="0.25">
      <c r="A225" s="11" t="s">
        <v>53</v>
      </c>
      <c r="B225" s="11">
        <v>1977</v>
      </c>
      <c r="C225" s="11" t="s">
        <v>60</v>
      </c>
      <c r="D225" s="11" t="s">
        <v>25</v>
      </c>
      <c r="E225" s="22">
        <v>4.0787999999999993</v>
      </c>
      <c r="F225" s="22">
        <v>67.446599999999989</v>
      </c>
      <c r="G225" s="15">
        <v>71.525399999999991</v>
      </c>
    </row>
    <row r="226" spans="1:7" s="11" customFormat="1" x14ac:dyDescent="0.25">
      <c r="A226" s="11" t="s">
        <v>53</v>
      </c>
      <c r="B226" s="11">
        <v>1977</v>
      </c>
      <c r="C226" s="11" t="s">
        <v>60</v>
      </c>
      <c r="D226" s="11" t="s">
        <v>26</v>
      </c>
      <c r="E226" s="22">
        <v>4.0787999999999993</v>
      </c>
      <c r="F226" s="22">
        <v>75.165999999999997</v>
      </c>
      <c r="G226" s="15">
        <v>79.244799999999998</v>
      </c>
    </row>
    <row r="227" spans="1:7" s="11" customFormat="1" x14ac:dyDescent="0.25">
      <c r="A227" s="11" t="s">
        <v>53</v>
      </c>
      <c r="B227" s="11">
        <v>1977</v>
      </c>
      <c r="C227" s="11" t="s">
        <v>60</v>
      </c>
      <c r="D227" s="11" t="s">
        <v>27</v>
      </c>
      <c r="E227" s="22">
        <v>4.0787999999999993</v>
      </c>
      <c r="F227" s="22">
        <v>68.216000000000008</v>
      </c>
      <c r="G227" s="15">
        <v>72.294800000000009</v>
      </c>
    </row>
    <row r="228" spans="1:7" s="11" customFormat="1" x14ac:dyDescent="0.25">
      <c r="A228" s="11" t="s">
        <v>53</v>
      </c>
      <c r="B228" s="11">
        <v>1977</v>
      </c>
      <c r="C228" s="11" t="s">
        <v>60</v>
      </c>
      <c r="D228" s="11" t="s">
        <v>28</v>
      </c>
      <c r="E228" s="22">
        <v>4.0787999999999993</v>
      </c>
      <c r="F228" s="22">
        <v>71.852800000000002</v>
      </c>
      <c r="G228" s="15">
        <v>75.931600000000003</v>
      </c>
    </row>
    <row r="229" spans="1:7" s="18" customFormat="1" x14ac:dyDescent="0.25">
      <c r="A229" s="18" t="s">
        <v>53</v>
      </c>
      <c r="B229" s="18">
        <v>1977</v>
      </c>
      <c r="C229" s="18" t="s">
        <v>60</v>
      </c>
      <c r="D229" s="18" t="s">
        <v>61</v>
      </c>
      <c r="E229" s="22">
        <v>4.0787999999999993</v>
      </c>
      <c r="F229" s="22">
        <v>70.670349999999999</v>
      </c>
      <c r="G229" s="15">
        <v>74.74915</v>
      </c>
    </row>
    <row r="230" spans="1:7" s="18" customFormat="1" x14ac:dyDescent="0.25">
      <c r="A230" s="18" t="s">
        <v>53</v>
      </c>
      <c r="B230" s="18">
        <v>1977</v>
      </c>
      <c r="C230" s="18" t="s">
        <v>60</v>
      </c>
      <c r="D230" s="18" t="s">
        <v>62</v>
      </c>
      <c r="E230" s="17">
        <v>0</v>
      </c>
      <c r="F230" s="17">
        <v>3.5602179198283168</v>
      </c>
      <c r="G230" s="17">
        <v>3.5602179198283168</v>
      </c>
    </row>
    <row r="231" spans="1:7" s="11" customFormat="1" x14ac:dyDescent="0.25">
      <c r="A231" s="11" t="s">
        <v>54</v>
      </c>
      <c r="B231" s="11">
        <v>1977</v>
      </c>
      <c r="C231" s="11" t="s">
        <v>59</v>
      </c>
      <c r="D231" s="11" t="s">
        <v>19</v>
      </c>
      <c r="E231" s="22">
        <v>0</v>
      </c>
      <c r="F231" s="22">
        <v>47.378400000000006</v>
      </c>
      <c r="G231" s="15">
        <v>47.378400000000006</v>
      </c>
    </row>
    <row r="232" spans="1:7" s="11" customFormat="1" x14ac:dyDescent="0.25">
      <c r="A232" s="11" t="s">
        <v>54</v>
      </c>
      <c r="B232" s="11">
        <v>1977</v>
      </c>
      <c r="C232" s="11" t="s">
        <v>59</v>
      </c>
      <c r="D232" s="11" t="s">
        <v>20</v>
      </c>
      <c r="E232" s="22">
        <v>0</v>
      </c>
      <c r="F232" s="22">
        <v>48.734880000000004</v>
      </c>
      <c r="G232" s="15">
        <v>48.734880000000004</v>
      </c>
    </row>
    <row r="233" spans="1:7" s="11" customFormat="1" x14ac:dyDescent="0.25">
      <c r="A233" s="11" t="s">
        <v>54</v>
      </c>
      <c r="B233" s="11">
        <v>1977</v>
      </c>
      <c r="C233" s="11" t="s">
        <v>59</v>
      </c>
      <c r="D233" s="11" t="s">
        <v>21</v>
      </c>
      <c r="E233" s="22">
        <v>0</v>
      </c>
      <c r="F233" s="22">
        <v>46.529400000000003</v>
      </c>
      <c r="G233" s="15">
        <v>46.529400000000003</v>
      </c>
    </row>
    <row r="234" spans="1:7" s="11" customFormat="1" x14ac:dyDescent="0.25">
      <c r="A234" s="11" t="s">
        <v>54</v>
      </c>
      <c r="B234" s="11">
        <v>1977</v>
      </c>
      <c r="C234" s="11" t="s">
        <v>59</v>
      </c>
      <c r="D234" s="11" t="s">
        <v>22</v>
      </c>
      <c r="E234" s="22">
        <v>0</v>
      </c>
      <c r="F234" s="22">
        <v>48.409199999999998</v>
      </c>
      <c r="G234" s="15">
        <v>48.409199999999998</v>
      </c>
    </row>
    <row r="235" spans="1:7" s="14" customFormat="1" x14ac:dyDescent="0.25">
      <c r="A235" s="14" t="s">
        <v>54</v>
      </c>
      <c r="B235" s="14">
        <v>1977</v>
      </c>
      <c r="C235" s="14" t="s">
        <v>59</v>
      </c>
      <c r="D235" s="14" t="s">
        <v>61</v>
      </c>
      <c r="E235" s="22">
        <v>0</v>
      </c>
      <c r="F235" s="22">
        <v>47.762970000000003</v>
      </c>
      <c r="G235" s="15">
        <v>47.762970000000003</v>
      </c>
    </row>
    <row r="236" spans="1:7" s="14" customFormat="1" x14ac:dyDescent="0.25">
      <c r="A236" s="14" t="s">
        <v>54</v>
      </c>
      <c r="B236" s="14">
        <v>1977</v>
      </c>
      <c r="C236" s="14" t="s">
        <v>59</v>
      </c>
      <c r="D236" s="14" t="s">
        <v>62</v>
      </c>
      <c r="E236" s="15">
        <v>0</v>
      </c>
      <c r="F236" s="15">
        <v>1.0052879008522873</v>
      </c>
      <c r="G236" s="15">
        <v>1.0052879008522873</v>
      </c>
    </row>
    <row r="237" spans="1:7" s="11" customFormat="1" x14ac:dyDescent="0.25">
      <c r="A237" s="11" t="s">
        <v>54</v>
      </c>
      <c r="B237" s="11">
        <v>1977</v>
      </c>
      <c r="C237" s="11" t="s">
        <v>60</v>
      </c>
      <c r="D237" s="11" t="s">
        <v>25</v>
      </c>
      <c r="E237" s="22">
        <v>2.2614350000000001</v>
      </c>
      <c r="F237" s="22">
        <v>34.546799999999998</v>
      </c>
      <c r="G237" s="15">
        <v>36.808234999999996</v>
      </c>
    </row>
    <row r="238" spans="1:7" s="11" customFormat="1" x14ac:dyDescent="0.25">
      <c r="A238" s="11" t="s">
        <v>54</v>
      </c>
      <c r="B238" s="11">
        <v>1977</v>
      </c>
      <c r="C238" s="11" t="s">
        <v>60</v>
      </c>
      <c r="D238" s="11" t="s">
        <v>26</v>
      </c>
      <c r="E238" s="22">
        <v>2.2614350000000001</v>
      </c>
      <c r="F238" s="22">
        <v>38.958500000000001</v>
      </c>
      <c r="G238" s="15">
        <v>41.219935</v>
      </c>
    </row>
    <row r="239" spans="1:7" s="11" customFormat="1" x14ac:dyDescent="0.25">
      <c r="A239" s="11" t="s">
        <v>54</v>
      </c>
      <c r="B239" s="11">
        <v>1977</v>
      </c>
      <c r="C239" s="11" t="s">
        <v>60</v>
      </c>
      <c r="D239" s="11" t="s">
        <v>27</v>
      </c>
      <c r="E239" s="22">
        <v>2.2614350000000001</v>
      </c>
      <c r="F239" s="22">
        <v>39.642510000000001</v>
      </c>
      <c r="G239" s="15">
        <v>41.903945</v>
      </c>
    </row>
    <row r="240" spans="1:7" s="11" customFormat="1" x14ac:dyDescent="0.25">
      <c r="A240" s="11" t="s">
        <v>54</v>
      </c>
      <c r="B240" s="11">
        <v>1977</v>
      </c>
      <c r="C240" s="11" t="s">
        <v>60</v>
      </c>
      <c r="D240" s="11" t="s">
        <v>28</v>
      </c>
      <c r="E240" s="22">
        <v>2.2614350000000001</v>
      </c>
      <c r="F240" s="22">
        <v>38.426400000000001</v>
      </c>
      <c r="G240" s="15">
        <v>40.687835</v>
      </c>
    </row>
    <row r="241" spans="1:7" s="18" customFormat="1" x14ac:dyDescent="0.25">
      <c r="A241" s="18" t="s">
        <v>54</v>
      </c>
      <c r="B241" s="18">
        <v>1977</v>
      </c>
      <c r="C241" s="18" t="s">
        <v>60</v>
      </c>
      <c r="D241" s="18" t="s">
        <v>61</v>
      </c>
      <c r="E241" s="22">
        <v>2.2614350000000001</v>
      </c>
      <c r="F241" s="22">
        <v>37.893552499999998</v>
      </c>
      <c r="G241" s="15">
        <v>40.154987499999997</v>
      </c>
    </row>
    <row r="242" spans="1:7" s="18" customFormat="1" x14ac:dyDescent="0.25">
      <c r="A242" s="18" t="s">
        <v>54</v>
      </c>
      <c r="B242" s="18">
        <v>1977</v>
      </c>
      <c r="C242" s="18" t="s">
        <v>60</v>
      </c>
      <c r="D242" s="18" t="s">
        <v>62</v>
      </c>
      <c r="E242" s="17">
        <v>0</v>
      </c>
      <c r="F242" s="17">
        <v>2.2860186838748735</v>
      </c>
      <c r="G242" s="17">
        <v>2.2860186838748735</v>
      </c>
    </row>
    <row r="243" spans="1:7" s="11" customFormat="1" x14ac:dyDescent="0.25">
      <c r="A243" s="11" t="s">
        <v>55</v>
      </c>
      <c r="B243" s="11">
        <v>1977</v>
      </c>
      <c r="C243" s="11" t="s">
        <v>59</v>
      </c>
      <c r="D243" s="11" t="s">
        <v>19</v>
      </c>
      <c r="E243" s="22">
        <v>1.6</v>
      </c>
      <c r="F243" s="22">
        <v>66.09</v>
      </c>
      <c r="G243" s="15">
        <v>67.69</v>
      </c>
    </row>
    <row r="244" spans="1:7" s="11" customFormat="1" x14ac:dyDescent="0.25">
      <c r="A244" s="11" t="s">
        <v>55</v>
      </c>
      <c r="B244" s="11">
        <v>1977</v>
      </c>
      <c r="C244" s="11" t="s">
        <v>59</v>
      </c>
      <c r="D244" s="11" t="s">
        <v>20</v>
      </c>
      <c r="E244" s="22">
        <v>1.27</v>
      </c>
      <c r="F244" s="22">
        <v>72.159300000000002</v>
      </c>
      <c r="G244" s="15">
        <v>73.429299999999998</v>
      </c>
    </row>
    <row r="245" spans="1:7" s="11" customFormat="1" x14ac:dyDescent="0.25">
      <c r="A245" s="11" t="s">
        <v>55</v>
      </c>
      <c r="B245" s="11">
        <v>1977</v>
      </c>
      <c r="C245" s="11" t="s">
        <v>59</v>
      </c>
      <c r="D245" s="11" t="s">
        <v>21</v>
      </c>
      <c r="E245" s="22">
        <v>1.5200000000000002</v>
      </c>
      <c r="F245" s="22">
        <v>89.013649999999998</v>
      </c>
      <c r="G245" s="15">
        <v>90.533649999999994</v>
      </c>
    </row>
    <row r="246" spans="1:7" s="11" customFormat="1" x14ac:dyDescent="0.25">
      <c r="A246" s="11" t="s">
        <v>55</v>
      </c>
      <c r="B246" s="11">
        <v>1977</v>
      </c>
      <c r="C246" s="11" t="s">
        <v>59</v>
      </c>
      <c r="D246" s="11" t="s">
        <v>22</v>
      </c>
      <c r="E246" s="22">
        <v>3.6799999999999997</v>
      </c>
      <c r="F246" s="22">
        <v>79.11399999999999</v>
      </c>
      <c r="G246" s="15">
        <v>82.793999999999983</v>
      </c>
    </row>
    <row r="247" spans="1:7" s="11" customFormat="1" x14ac:dyDescent="0.25">
      <c r="A247" s="11" t="s">
        <v>55</v>
      </c>
      <c r="B247" s="11">
        <v>1977</v>
      </c>
      <c r="C247" s="11" t="s">
        <v>59</v>
      </c>
      <c r="D247" s="11" t="s">
        <v>23</v>
      </c>
      <c r="E247" s="22">
        <v>1.41</v>
      </c>
      <c r="F247" s="22">
        <v>78.509000000000015</v>
      </c>
      <c r="G247" s="15">
        <v>79.919000000000011</v>
      </c>
    </row>
    <row r="248" spans="1:7" s="14" customFormat="1" x14ac:dyDescent="0.25">
      <c r="A248" s="14" t="s">
        <v>55</v>
      </c>
      <c r="B248" s="14">
        <v>1977</v>
      </c>
      <c r="C248" s="14" t="s">
        <v>59</v>
      </c>
      <c r="D248" s="14" t="s">
        <v>61</v>
      </c>
      <c r="E248" s="22">
        <v>1.8960000000000001</v>
      </c>
      <c r="F248" s="22">
        <v>76.977189999999993</v>
      </c>
      <c r="G248" s="15">
        <v>78.873189999999994</v>
      </c>
    </row>
    <row r="249" spans="1:7" s="14" customFormat="1" x14ac:dyDescent="0.25">
      <c r="A249" s="14" t="s">
        <v>55</v>
      </c>
      <c r="B249" s="14">
        <v>1977</v>
      </c>
      <c r="C249" s="14" t="s">
        <v>59</v>
      </c>
      <c r="D249" s="14" t="s">
        <v>62</v>
      </c>
      <c r="E249" s="15">
        <v>1.0049527352069847</v>
      </c>
      <c r="F249" s="15">
        <v>8.566383985264725</v>
      </c>
      <c r="G249" s="15">
        <v>8.7625977017662944</v>
      </c>
    </row>
    <row r="250" spans="1:7" s="11" customFormat="1" x14ac:dyDescent="0.25">
      <c r="A250" s="11" t="s">
        <v>55</v>
      </c>
      <c r="B250" s="11">
        <v>1977</v>
      </c>
      <c r="C250" s="11" t="s">
        <v>60</v>
      </c>
      <c r="D250" s="11" t="s">
        <v>25</v>
      </c>
      <c r="E250" s="22">
        <v>7.18</v>
      </c>
      <c r="F250" s="22">
        <v>69.615780000000001</v>
      </c>
      <c r="G250" s="15">
        <v>76.795780000000008</v>
      </c>
    </row>
    <row r="251" spans="1:7" s="11" customFormat="1" x14ac:dyDescent="0.25">
      <c r="A251" s="11" t="s">
        <v>55</v>
      </c>
      <c r="B251" s="11">
        <v>1977</v>
      </c>
      <c r="C251" s="11" t="s">
        <v>60</v>
      </c>
      <c r="D251" s="11" t="s">
        <v>26</v>
      </c>
      <c r="E251" s="22">
        <v>12.32</v>
      </c>
      <c r="F251" s="22">
        <v>73.42568</v>
      </c>
      <c r="G251" s="15">
        <v>85.745679999999993</v>
      </c>
    </row>
    <row r="252" spans="1:7" s="11" customFormat="1" x14ac:dyDescent="0.25">
      <c r="A252" s="11" t="s">
        <v>55</v>
      </c>
      <c r="B252" s="11">
        <v>1977</v>
      </c>
      <c r="C252" s="11" t="s">
        <v>60</v>
      </c>
      <c r="D252" s="11" t="s">
        <v>27</v>
      </c>
      <c r="E252" s="22">
        <v>7.44</v>
      </c>
      <c r="F252" s="22">
        <v>95.327860000000001</v>
      </c>
      <c r="G252" s="15">
        <v>102.76786</v>
      </c>
    </row>
    <row r="253" spans="1:7" s="11" customFormat="1" x14ac:dyDescent="0.25">
      <c r="A253" s="11" t="s">
        <v>55</v>
      </c>
      <c r="B253" s="11">
        <v>1977</v>
      </c>
      <c r="C253" s="11" t="s">
        <v>60</v>
      </c>
      <c r="D253" s="11" t="s">
        <v>28</v>
      </c>
      <c r="E253" s="22">
        <v>12.41</v>
      </c>
      <c r="F253" s="22">
        <v>85.317999999999998</v>
      </c>
      <c r="G253" s="15">
        <v>97.727999999999994</v>
      </c>
    </row>
    <row r="254" spans="1:7" s="11" customFormat="1" x14ac:dyDescent="0.25">
      <c r="A254" s="11" t="s">
        <v>55</v>
      </c>
      <c r="B254" s="11">
        <v>1977</v>
      </c>
      <c r="C254" s="11" t="s">
        <v>60</v>
      </c>
      <c r="D254" s="11" t="s">
        <v>29</v>
      </c>
      <c r="E254" s="22">
        <v>7.11</v>
      </c>
      <c r="F254" s="22">
        <v>108.62862</v>
      </c>
      <c r="G254" s="15">
        <v>115.73862</v>
      </c>
    </row>
    <row r="255" spans="1:7" s="18" customFormat="1" x14ac:dyDescent="0.25">
      <c r="A255" s="18" t="s">
        <v>55</v>
      </c>
      <c r="B255" s="18">
        <v>1977</v>
      </c>
      <c r="C255" s="18" t="s">
        <v>60</v>
      </c>
      <c r="D255" s="18" t="s">
        <v>61</v>
      </c>
      <c r="E255" s="22">
        <v>9.2919999999999998</v>
      </c>
      <c r="F255" s="22">
        <v>86.463188000000002</v>
      </c>
      <c r="G255" s="15">
        <v>95.755188000000004</v>
      </c>
    </row>
    <row r="256" spans="1:7" s="18" customFormat="1" x14ac:dyDescent="0.25">
      <c r="A256" s="18" t="s">
        <v>55</v>
      </c>
      <c r="B256" s="18">
        <v>1977</v>
      </c>
      <c r="C256" s="18" t="s">
        <v>60</v>
      </c>
      <c r="D256" s="18" t="s">
        <v>62</v>
      </c>
      <c r="E256" s="17">
        <v>2.8081257094368097</v>
      </c>
      <c r="F256" s="17">
        <v>16.00790439234683</v>
      </c>
      <c r="G256" s="17">
        <v>15.10013669125286</v>
      </c>
    </row>
    <row r="257" spans="1:7" s="11" customFormat="1" x14ac:dyDescent="0.25">
      <c r="A257" s="11" t="s">
        <v>64</v>
      </c>
      <c r="B257" s="11">
        <v>1977</v>
      </c>
      <c r="C257" s="11" t="s">
        <v>59</v>
      </c>
      <c r="D257" s="11" t="s">
        <v>19</v>
      </c>
      <c r="E257" s="22">
        <v>0</v>
      </c>
      <c r="F257" s="22">
        <v>77.348199999999991</v>
      </c>
      <c r="G257" s="15">
        <v>77.348199999999991</v>
      </c>
    </row>
    <row r="258" spans="1:7" s="11" customFormat="1" x14ac:dyDescent="0.25">
      <c r="A258" s="11" t="s">
        <v>64</v>
      </c>
      <c r="B258" s="11">
        <v>1977</v>
      </c>
      <c r="C258" s="11" t="s">
        <v>59</v>
      </c>
      <c r="D258" s="11" t="s">
        <v>20</v>
      </c>
      <c r="E258" s="22">
        <v>0</v>
      </c>
      <c r="F258" s="22">
        <v>69.842700000000008</v>
      </c>
      <c r="G258" s="15">
        <v>69.842700000000008</v>
      </c>
    </row>
    <row r="259" spans="1:7" s="11" customFormat="1" x14ac:dyDescent="0.25">
      <c r="A259" s="11" t="s">
        <v>64</v>
      </c>
      <c r="B259" s="11">
        <v>1977</v>
      </c>
      <c r="C259" s="11" t="s">
        <v>59</v>
      </c>
      <c r="D259" s="11" t="s">
        <v>21</v>
      </c>
      <c r="E259" s="22">
        <v>0</v>
      </c>
      <c r="F259" s="22">
        <v>70.043679999999995</v>
      </c>
      <c r="G259" s="15">
        <v>70.043679999999995</v>
      </c>
    </row>
    <row r="260" spans="1:7" s="11" customFormat="1" x14ac:dyDescent="0.25">
      <c r="A260" s="11" t="s">
        <v>64</v>
      </c>
      <c r="B260" s="11">
        <v>1977</v>
      </c>
      <c r="C260" s="11" t="s">
        <v>59</v>
      </c>
      <c r="D260" s="11" t="s">
        <v>22</v>
      </c>
      <c r="E260" s="22">
        <v>0</v>
      </c>
      <c r="F260" s="22">
        <v>79.973519999999994</v>
      </c>
      <c r="G260" s="15">
        <v>79.973519999999994</v>
      </c>
    </row>
    <row r="261" spans="1:7" s="14" customFormat="1" x14ac:dyDescent="0.25">
      <c r="A261" s="14" t="s">
        <v>64</v>
      </c>
      <c r="B261" s="14">
        <v>1977</v>
      </c>
      <c r="C261" s="14" t="s">
        <v>59</v>
      </c>
      <c r="D261" s="14" t="s">
        <v>61</v>
      </c>
      <c r="E261" s="22">
        <v>0</v>
      </c>
      <c r="F261" s="22">
        <v>74.302025</v>
      </c>
      <c r="G261" s="15">
        <v>74.302025</v>
      </c>
    </row>
    <row r="262" spans="1:7" s="14" customFormat="1" x14ac:dyDescent="0.25">
      <c r="A262" s="14" t="s">
        <v>64</v>
      </c>
      <c r="B262" s="14">
        <v>1977</v>
      </c>
      <c r="C262" s="14" t="s">
        <v>59</v>
      </c>
      <c r="D262" s="14" t="s">
        <v>62</v>
      </c>
      <c r="E262" s="15">
        <v>0</v>
      </c>
      <c r="F262" s="15">
        <v>5.1466532575483734</v>
      </c>
      <c r="G262" s="15">
        <v>5.1466532575483734</v>
      </c>
    </row>
    <row r="263" spans="1:7" s="11" customFormat="1" x14ac:dyDescent="0.25">
      <c r="A263" s="11" t="s">
        <v>64</v>
      </c>
      <c r="B263" s="11">
        <v>1977</v>
      </c>
      <c r="C263" s="11" t="s">
        <v>60</v>
      </c>
      <c r="D263" s="11" t="s">
        <v>25</v>
      </c>
      <c r="E263" s="22">
        <v>99.278486549999997</v>
      </c>
      <c r="F263" s="22">
        <v>31.072800000000001</v>
      </c>
      <c r="G263" s="15">
        <v>130.35128655</v>
      </c>
    </row>
    <row r="264" spans="1:7" s="11" customFormat="1" x14ac:dyDescent="0.25">
      <c r="A264" s="11" t="s">
        <v>64</v>
      </c>
      <c r="B264" s="11">
        <v>1977</v>
      </c>
      <c r="C264" s="11" t="s">
        <v>60</v>
      </c>
      <c r="D264" s="11" t="s">
        <v>26</v>
      </c>
      <c r="E264" s="22">
        <v>49.598486550000004</v>
      </c>
      <c r="F264" s="22">
        <v>64.6173</v>
      </c>
      <c r="G264" s="15">
        <v>114.21578655</v>
      </c>
    </row>
    <row r="265" spans="1:7" s="11" customFormat="1" x14ac:dyDescent="0.25">
      <c r="A265" s="11" t="s">
        <v>64</v>
      </c>
      <c r="B265" s="11">
        <v>1977</v>
      </c>
      <c r="C265" s="11" t="s">
        <v>60</v>
      </c>
      <c r="D265" s="11" t="s">
        <v>27</v>
      </c>
      <c r="E265" s="22">
        <v>48.302486549999998</v>
      </c>
      <c r="F265" s="22">
        <v>61.792500000000004</v>
      </c>
      <c r="G265" s="15">
        <v>110.09498655</v>
      </c>
    </row>
    <row r="266" spans="1:7" s="11" customFormat="1" x14ac:dyDescent="0.25">
      <c r="A266" s="11" t="s">
        <v>64</v>
      </c>
      <c r="B266" s="11">
        <v>1977</v>
      </c>
      <c r="C266" s="11" t="s">
        <v>60</v>
      </c>
      <c r="D266" s="11" t="s">
        <v>28</v>
      </c>
      <c r="E266" s="22">
        <v>98.198486549999998</v>
      </c>
      <c r="F266" s="22">
        <v>30.366600000000005</v>
      </c>
      <c r="G266" s="15">
        <v>128.56508654999999</v>
      </c>
    </row>
    <row r="267" spans="1:7" s="18" customFormat="1" x14ac:dyDescent="0.25">
      <c r="A267" s="18" t="s">
        <v>64</v>
      </c>
      <c r="B267" s="18">
        <v>1977</v>
      </c>
      <c r="C267" s="18" t="s">
        <v>60</v>
      </c>
      <c r="D267" s="18" t="s">
        <v>30</v>
      </c>
      <c r="E267" s="22">
        <v>73.844486549999999</v>
      </c>
      <c r="F267" s="22">
        <v>46.962299999999999</v>
      </c>
      <c r="G267" s="15">
        <v>120.80678655</v>
      </c>
    </row>
    <row r="268" spans="1:7" s="18" customFormat="1" x14ac:dyDescent="0.25">
      <c r="A268" s="18" t="s">
        <v>64</v>
      </c>
      <c r="B268" s="18">
        <v>1977</v>
      </c>
      <c r="C268" s="18" t="s">
        <v>60</v>
      </c>
      <c r="D268" s="18" t="s">
        <v>24</v>
      </c>
      <c r="E268" s="17">
        <v>28.753364742234943</v>
      </c>
      <c r="F268" s="17">
        <v>18.792971432426537</v>
      </c>
      <c r="G268" s="17">
        <v>10.156650356293648</v>
      </c>
    </row>
    <row r="269" spans="1:7" s="11" customFormat="1" x14ac:dyDescent="0.25">
      <c r="A269" s="11" t="s">
        <v>56</v>
      </c>
      <c r="B269" s="11">
        <v>1977</v>
      </c>
      <c r="C269" s="11" t="s">
        <v>59</v>
      </c>
      <c r="D269" s="11" t="s">
        <v>19</v>
      </c>
      <c r="E269" s="22">
        <v>0</v>
      </c>
      <c r="F269" s="22">
        <v>100.55874</v>
      </c>
      <c r="G269" s="15">
        <v>100.55874</v>
      </c>
    </row>
    <row r="270" spans="1:7" s="11" customFormat="1" x14ac:dyDescent="0.25">
      <c r="A270" s="11" t="s">
        <v>56</v>
      </c>
      <c r="B270" s="11">
        <v>1977</v>
      </c>
      <c r="C270" s="11" t="s">
        <v>59</v>
      </c>
      <c r="D270" s="11" t="s">
        <v>20</v>
      </c>
      <c r="E270" s="22">
        <v>0</v>
      </c>
      <c r="F270" s="22">
        <v>119.74584</v>
      </c>
      <c r="G270" s="15">
        <v>119.74584</v>
      </c>
    </row>
    <row r="271" spans="1:7" s="11" customFormat="1" x14ac:dyDescent="0.25">
      <c r="A271" s="11" t="s">
        <v>56</v>
      </c>
      <c r="B271" s="11">
        <v>1977</v>
      </c>
      <c r="C271" s="11" t="s">
        <v>59</v>
      </c>
      <c r="D271" s="11" t="s">
        <v>21</v>
      </c>
      <c r="E271" s="22">
        <v>0</v>
      </c>
      <c r="F271" s="22">
        <v>89.210250000000002</v>
      </c>
      <c r="G271" s="15">
        <v>89.210250000000002</v>
      </c>
    </row>
    <row r="272" spans="1:7" s="11" customFormat="1" x14ac:dyDescent="0.25">
      <c r="A272" s="11" t="s">
        <v>56</v>
      </c>
      <c r="B272" s="11">
        <v>1977</v>
      </c>
      <c r="C272" s="11" t="s">
        <v>59</v>
      </c>
      <c r="D272" s="11" t="s">
        <v>22</v>
      </c>
      <c r="E272" s="22">
        <v>0</v>
      </c>
      <c r="F272" s="22">
        <v>127.20345</v>
      </c>
      <c r="G272" s="15">
        <v>127.20345</v>
      </c>
    </row>
    <row r="273" spans="1:7" s="11" customFormat="1" x14ac:dyDescent="0.25">
      <c r="A273" s="11" t="s">
        <v>56</v>
      </c>
      <c r="B273" s="11">
        <v>1977</v>
      </c>
      <c r="C273" s="11" t="s">
        <v>59</v>
      </c>
      <c r="D273" s="11" t="s">
        <v>23</v>
      </c>
      <c r="E273" s="22">
        <v>0</v>
      </c>
      <c r="F273" s="22">
        <v>78.291960000000003</v>
      </c>
      <c r="G273" s="15">
        <v>78.291960000000003</v>
      </c>
    </row>
    <row r="274" spans="1:7" s="14" customFormat="1" x14ac:dyDescent="0.25">
      <c r="A274" s="14" t="s">
        <v>56</v>
      </c>
      <c r="B274" s="14">
        <v>1977</v>
      </c>
      <c r="C274" s="14" t="s">
        <v>59</v>
      </c>
      <c r="D274" s="14" t="s">
        <v>61</v>
      </c>
      <c r="E274" s="22">
        <v>0</v>
      </c>
      <c r="F274" s="22">
        <v>103.00204799999999</v>
      </c>
      <c r="G274" s="15">
        <v>103.00204799999999</v>
      </c>
    </row>
    <row r="275" spans="1:7" s="14" customFormat="1" x14ac:dyDescent="0.25">
      <c r="A275" s="14" t="s">
        <v>56</v>
      </c>
      <c r="B275" s="14">
        <v>1977</v>
      </c>
      <c r="C275" s="14" t="s">
        <v>59</v>
      </c>
      <c r="D275" s="14" t="s">
        <v>62</v>
      </c>
      <c r="E275" s="15">
        <v>0</v>
      </c>
      <c r="F275" s="15">
        <v>20.450148681172756</v>
      </c>
      <c r="G275" s="15">
        <v>20.450148681172756</v>
      </c>
    </row>
    <row r="276" spans="1:7" s="11" customFormat="1" x14ac:dyDescent="0.25">
      <c r="A276" s="11" t="s">
        <v>56</v>
      </c>
      <c r="B276" s="11">
        <v>1977</v>
      </c>
      <c r="C276" s="11" t="s">
        <v>60</v>
      </c>
      <c r="D276" s="11" t="s">
        <v>25</v>
      </c>
      <c r="E276" s="22">
        <v>10.02</v>
      </c>
      <c r="F276" s="22">
        <v>96.081839999999985</v>
      </c>
      <c r="G276" s="15">
        <v>106.10183999999998</v>
      </c>
    </row>
    <row r="277" spans="1:7" s="11" customFormat="1" x14ac:dyDescent="0.25">
      <c r="A277" s="11" t="s">
        <v>56</v>
      </c>
      <c r="B277" s="11">
        <v>1977</v>
      </c>
      <c r="C277" s="11" t="s">
        <v>60</v>
      </c>
      <c r="D277" s="11" t="s">
        <v>26</v>
      </c>
      <c r="E277" s="22">
        <v>27.3</v>
      </c>
      <c r="F277" s="22">
        <v>93.103499999999997</v>
      </c>
      <c r="G277" s="15">
        <v>120.40349999999999</v>
      </c>
    </row>
    <row r="278" spans="1:7" s="11" customFormat="1" x14ac:dyDescent="0.25">
      <c r="A278" s="11" t="s">
        <v>56</v>
      </c>
      <c r="B278" s="11">
        <v>1977</v>
      </c>
      <c r="C278" s="11" t="s">
        <v>60</v>
      </c>
      <c r="D278" s="11" t="s">
        <v>27</v>
      </c>
      <c r="E278" s="22">
        <v>11.630000000000003</v>
      </c>
      <c r="F278" s="22">
        <v>76.823849999999993</v>
      </c>
      <c r="G278" s="15">
        <v>88.453849999999989</v>
      </c>
    </row>
    <row r="279" spans="1:7" s="11" customFormat="1" x14ac:dyDescent="0.25">
      <c r="A279" s="11" t="s">
        <v>56</v>
      </c>
      <c r="B279" s="11">
        <v>1977</v>
      </c>
      <c r="C279" s="11" t="s">
        <v>60</v>
      </c>
      <c r="D279" s="11" t="s">
        <v>28</v>
      </c>
      <c r="E279" s="22">
        <v>12.890000000000002</v>
      </c>
      <c r="F279" s="22">
        <v>87.526340000000005</v>
      </c>
      <c r="G279" s="15">
        <v>100.41634000000001</v>
      </c>
    </row>
    <row r="280" spans="1:7" s="11" customFormat="1" x14ac:dyDescent="0.25">
      <c r="A280" s="11" t="s">
        <v>56</v>
      </c>
      <c r="B280" s="11">
        <v>1977</v>
      </c>
      <c r="C280" s="11" t="s">
        <v>60</v>
      </c>
      <c r="D280" s="11" t="s">
        <v>29</v>
      </c>
      <c r="E280" s="22">
        <v>10.62</v>
      </c>
      <c r="F280" s="22">
        <v>84.847279999999998</v>
      </c>
      <c r="G280" s="15">
        <v>95.467280000000002</v>
      </c>
    </row>
    <row r="281" spans="1:7" s="18" customFormat="1" x14ac:dyDescent="0.25">
      <c r="A281" s="18" t="s">
        <v>56</v>
      </c>
      <c r="B281" s="18">
        <v>1977</v>
      </c>
      <c r="C281" s="18" t="s">
        <v>60</v>
      </c>
      <c r="D281" s="18" t="s">
        <v>61</v>
      </c>
      <c r="E281" s="22">
        <v>14.492000000000001</v>
      </c>
      <c r="F281" s="22">
        <v>87.676562000000004</v>
      </c>
      <c r="G281" s="15">
        <v>102.16856199999999</v>
      </c>
    </row>
    <row r="282" spans="1:7" s="18" customFormat="1" x14ac:dyDescent="0.25">
      <c r="A282" s="18" t="s">
        <v>56</v>
      </c>
      <c r="B282" s="18">
        <v>1977</v>
      </c>
      <c r="C282" s="18" t="s">
        <v>60</v>
      </c>
      <c r="D282" s="18" t="s">
        <v>62</v>
      </c>
      <c r="E282" s="17">
        <v>7.2421246882389436</v>
      </c>
      <c r="F282" s="17">
        <v>7.5151366480071387</v>
      </c>
      <c r="G282" s="17">
        <v>12.08360901503441</v>
      </c>
    </row>
    <row r="283" spans="1:7" s="11" customFormat="1" x14ac:dyDescent="0.25">
      <c r="E283" s="22"/>
      <c r="F283" s="22"/>
      <c r="G283" s="15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55" zoomScaleNormal="55" workbookViewId="0">
      <pane ySplit="1" topLeftCell="A2" activePane="bottomLeft" state="frozen"/>
      <selection pane="bottomLeft" activeCell="N8" sqref="N8"/>
    </sheetView>
  </sheetViews>
  <sheetFormatPr baseColWidth="10" defaultRowHeight="15" x14ac:dyDescent="0.25"/>
  <cols>
    <col min="1" max="3" width="15.28515625" style="11" customWidth="1"/>
    <col min="4" max="4" width="13.85546875" style="11" customWidth="1"/>
    <col min="5" max="5" width="11.28515625" style="12" customWidth="1"/>
    <col min="6" max="6" width="11.42578125" style="12"/>
    <col min="7" max="7" width="21" style="15" customWidth="1"/>
    <col min="8" max="10" width="11.42578125" style="11"/>
    <col min="11" max="11" width="23.5703125" style="40" customWidth="1"/>
    <col min="12" max="16384" width="11.42578125" style="11"/>
  </cols>
  <sheetData>
    <row r="1" spans="1:11" ht="108" customHeight="1" x14ac:dyDescent="0.25">
      <c r="A1" s="11" t="s">
        <v>57</v>
      </c>
      <c r="B1" s="11" t="s">
        <v>63</v>
      </c>
      <c r="C1" s="11" t="s">
        <v>76</v>
      </c>
      <c r="D1" s="11" t="s">
        <v>58</v>
      </c>
      <c r="E1" s="33" t="s">
        <v>75</v>
      </c>
      <c r="F1" s="33" t="s">
        <v>73</v>
      </c>
      <c r="G1" s="20" t="s">
        <v>74</v>
      </c>
      <c r="I1" s="33" t="s">
        <v>75</v>
      </c>
      <c r="J1" s="33" t="s">
        <v>73</v>
      </c>
      <c r="K1" s="36" t="s">
        <v>74</v>
      </c>
    </row>
    <row r="2" spans="1:11" x14ac:dyDescent="0.25">
      <c r="A2" s="11" t="s">
        <v>47</v>
      </c>
      <c r="B2" s="11">
        <v>1977</v>
      </c>
      <c r="C2" s="11" t="s">
        <v>60</v>
      </c>
      <c r="D2" s="11" t="s">
        <v>61</v>
      </c>
      <c r="E2" s="12">
        <v>13.7643</v>
      </c>
      <c r="F2" s="12">
        <v>70.805782500000007</v>
      </c>
      <c r="G2" s="15">
        <v>84.570082500000012</v>
      </c>
      <c r="H2" s="11" t="s">
        <v>62</v>
      </c>
      <c r="I2" s="12">
        <v>0</v>
      </c>
      <c r="J2" s="12">
        <v>4.6070864412437116</v>
      </c>
      <c r="K2" s="37">
        <v>4.6070864412437116</v>
      </c>
    </row>
    <row r="3" spans="1:11" x14ac:dyDescent="0.25">
      <c r="A3" s="11" t="s">
        <v>48</v>
      </c>
      <c r="B3" s="11">
        <v>1977</v>
      </c>
      <c r="C3" s="11" t="s">
        <v>60</v>
      </c>
      <c r="D3" s="11" t="s">
        <v>61</v>
      </c>
      <c r="E3" s="12">
        <v>8.6349835155321486</v>
      </c>
      <c r="F3" s="12">
        <v>98.364553999999998</v>
      </c>
      <c r="G3" s="15">
        <v>106.99953751553213</v>
      </c>
      <c r="H3" s="11" t="s">
        <v>62</v>
      </c>
      <c r="I3" s="12">
        <v>3.0072229021286621</v>
      </c>
      <c r="J3" s="12">
        <v>36.586952281925278</v>
      </c>
      <c r="K3" s="37">
        <v>37.963817873280917</v>
      </c>
    </row>
    <row r="4" spans="1:11" x14ac:dyDescent="0.25">
      <c r="A4" s="11" t="s">
        <v>49</v>
      </c>
      <c r="B4" s="11">
        <v>1977</v>
      </c>
      <c r="C4" s="11" t="s">
        <v>60</v>
      </c>
      <c r="D4" s="11" t="s">
        <v>61</v>
      </c>
      <c r="E4" s="12">
        <v>11.654999999999999</v>
      </c>
      <c r="F4" s="12">
        <v>67.735937500000006</v>
      </c>
      <c r="G4" s="15">
        <v>79.390937500000007</v>
      </c>
      <c r="H4" s="11" t="s">
        <v>62</v>
      </c>
      <c r="I4" s="12">
        <v>0</v>
      </c>
      <c r="J4" s="12">
        <v>11.372221937529421</v>
      </c>
      <c r="K4" s="37">
        <v>11.372221937529314</v>
      </c>
    </row>
    <row r="5" spans="1:11" x14ac:dyDescent="0.25">
      <c r="A5" s="11" t="s">
        <v>50</v>
      </c>
      <c r="B5" s="11">
        <v>1977</v>
      </c>
      <c r="C5" s="11" t="s">
        <v>60</v>
      </c>
      <c r="D5" s="11" t="s">
        <v>61</v>
      </c>
      <c r="E5" s="12">
        <v>0</v>
      </c>
      <c r="F5" s="12">
        <v>46.484054999999998</v>
      </c>
      <c r="G5" s="15">
        <v>46.484054999999998</v>
      </c>
      <c r="H5" s="11" t="s">
        <v>62</v>
      </c>
      <c r="I5" s="12">
        <v>0</v>
      </c>
      <c r="J5" s="12">
        <v>6.0558707748074525</v>
      </c>
      <c r="K5" s="37">
        <v>6.0558707748074525</v>
      </c>
    </row>
    <row r="6" spans="1:11" x14ac:dyDescent="0.25">
      <c r="A6" s="11" t="s">
        <v>51</v>
      </c>
      <c r="B6" s="11">
        <v>1977</v>
      </c>
      <c r="C6" s="11" t="s">
        <v>60</v>
      </c>
      <c r="D6" s="11" t="s">
        <v>61</v>
      </c>
      <c r="E6" s="12">
        <v>0.70984095000000003</v>
      </c>
      <c r="F6" s="12">
        <v>97.467250000000007</v>
      </c>
      <c r="G6" s="15">
        <v>98.177090950000007</v>
      </c>
      <c r="H6" s="11" t="s">
        <v>62</v>
      </c>
      <c r="I6" s="12">
        <v>0.38835483870029214</v>
      </c>
      <c r="J6" s="12">
        <v>7.5652965117039468</v>
      </c>
      <c r="K6" s="37">
        <v>7.7928321684431205</v>
      </c>
    </row>
    <row r="7" spans="1:11" x14ac:dyDescent="0.25">
      <c r="A7" s="11" t="s">
        <v>52</v>
      </c>
      <c r="B7" s="11">
        <v>1977</v>
      </c>
      <c r="C7" s="11" t="s">
        <v>60</v>
      </c>
      <c r="D7" s="11" t="s">
        <v>61</v>
      </c>
      <c r="E7" s="12">
        <v>11.194000000000001</v>
      </c>
      <c r="F7" s="12">
        <v>78.559709999999995</v>
      </c>
      <c r="G7" s="15">
        <v>89.753709999999998</v>
      </c>
      <c r="H7" s="11" t="s">
        <v>62</v>
      </c>
      <c r="I7" s="12">
        <v>5.0444851075208836</v>
      </c>
      <c r="J7" s="12">
        <v>26.899688458932019</v>
      </c>
      <c r="K7" s="37">
        <v>28.681337212333734</v>
      </c>
    </row>
    <row r="8" spans="1:11" x14ac:dyDescent="0.25">
      <c r="A8" s="11" t="s">
        <v>53</v>
      </c>
      <c r="B8" s="11">
        <v>1977</v>
      </c>
      <c r="C8" s="11" t="s">
        <v>60</v>
      </c>
      <c r="D8" s="11" t="s">
        <v>61</v>
      </c>
      <c r="E8" s="12">
        <v>4.0787999999999993</v>
      </c>
      <c r="F8" s="12">
        <v>70.670349999999999</v>
      </c>
      <c r="G8" s="15">
        <v>74.74915</v>
      </c>
      <c r="H8" s="11" t="s">
        <v>62</v>
      </c>
      <c r="I8" s="12">
        <v>0</v>
      </c>
      <c r="J8" s="12">
        <v>3.5602179198283168</v>
      </c>
      <c r="K8" s="37">
        <v>3.5602179198283168</v>
      </c>
    </row>
    <row r="9" spans="1:11" x14ac:dyDescent="0.25">
      <c r="A9" s="11" t="s">
        <v>54</v>
      </c>
      <c r="B9" s="11">
        <v>1977</v>
      </c>
      <c r="C9" s="11" t="s">
        <v>60</v>
      </c>
      <c r="D9" s="11" t="s">
        <v>61</v>
      </c>
      <c r="E9" s="12">
        <v>2.2614350000000001</v>
      </c>
      <c r="F9" s="12">
        <v>37.893552499999998</v>
      </c>
      <c r="G9" s="15">
        <v>40.154987499999997</v>
      </c>
      <c r="H9" s="11" t="s">
        <v>62</v>
      </c>
      <c r="I9" s="12">
        <v>0</v>
      </c>
      <c r="J9" s="12">
        <v>2.2860186838748735</v>
      </c>
      <c r="K9" s="37">
        <v>2.2860186838748735</v>
      </c>
    </row>
    <row r="10" spans="1:11" x14ac:dyDescent="0.25">
      <c r="A10" s="11" t="s">
        <v>55</v>
      </c>
      <c r="B10" s="11">
        <v>1977</v>
      </c>
      <c r="C10" s="11" t="s">
        <v>60</v>
      </c>
      <c r="D10" s="11" t="s">
        <v>61</v>
      </c>
      <c r="E10" s="12">
        <v>9.2919999999999998</v>
      </c>
      <c r="F10" s="12">
        <v>86.463188000000002</v>
      </c>
      <c r="G10" s="15">
        <v>95.755188000000004</v>
      </c>
      <c r="H10" s="11" t="s">
        <v>62</v>
      </c>
      <c r="I10" s="12">
        <v>2.8081257094368097</v>
      </c>
      <c r="J10" s="12">
        <v>16.00790439234683</v>
      </c>
      <c r="K10" s="37">
        <v>15.10013669125286</v>
      </c>
    </row>
    <row r="11" spans="1:11" x14ac:dyDescent="0.25">
      <c r="A11" s="11" t="s">
        <v>64</v>
      </c>
      <c r="B11" s="11">
        <v>1977</v>
      </c>
      <c r="C11" s="11" t="s">
        <v>60</v>
      </c>
      <c r="D11" s="11" t="s">
        <v>61</v>
      </c>
      <c r="E11" s="12">
        <v>73.844486549999999</v>
      </c>
      <c r="F11" s="12">
        <v>46.962299999999999</v>
      </c>
      <c r="G11" s="15">
        <v>120.80678655</v>
      </c>
      <c r="H11" s="11" t="s">
        <v>62</v>
      </c>
      <c r="I11" s="12">
        <v>28.753364742234943</v>
      </c>
      <c r="J11" s="12">
        <v>18.792971432426537</v>
      </c>
      <c r="K11" s="37">
        <v>10.156650356293648</v>
      </c>
    </row>
    <row r="12" spans="1:11" x14ac:dyDescent="0.25">
      <c r="A12" s="24" t="s">
        <v>56</v>
      </c>
      <c r="B12" s="24">
        <v>1977</v>
      </c>
      <c r="C12" s="24" t="s">
        <v>60</v>
      </c>
      <c r="D12" s="24" t="s">
        <v>61</v>
      </c>
      <c r="E12" s="34">
        <v>14.492000000000001</v>
      </c>
      <c r="F12" s="34">
        <v>87.676562000000004</v>
      </c>
      <c r="G12" s="25">
        <v>102.16856199999999</v>
      </c>
      <c r="H12" s="24" t="s">
        <v>62</v>
      </c>
      <c r="I12" s="34">
        <v>7.2421246882389436</v>
      </c>
      <c r="J12" s="34">
        <v>7.5151366480071387</v>
      </c>
      <c r="K12" s="38">
        <v>12.08360901503441</v>
      </c>
    </row>
    <row r="13" spans="1:11" x14ac:dyDescent="0.25">
      <c r="A13" s="11" t="s">
        <v>47</v>
      </c>
      <c r="B13" s="11">
        <v>2011</v>
      </c>
      <c r="C13" s="11" t="s">
        <v>60</v>
      </c>
      <c r="D13" s="11" t="s">
        <v>61</v>
      </c>
      <c r="E13" s="12">
        <v>14.371975242504176</v>
      </c>
      <c r="F13" s="12">
        <v>39.427105881525414</v>
      </c>
      <c r="G13" s="15">
        <v>53.799081124029584</v>
      </c>
      <c r="H13" s="11" t="s">
        <v>62</v>
      </c>
      <c r="I13" s="12">
        <v>23.331733680310052</v>
      </c>
      <c r="J13" s="12">
        <v>17.026810934317318</v>
      </c>
      <c r="K13" s="37">
        <v>10.311332806952333</v>
      </c>
    </row>
    <row r="14" spans="1:11" x14ac:dyDescent="0.25">
      <c r="A14" s="11" t="s">
        <v>48</v>
      </c>
      <c r="B14" s="11">
        <v>2011</v>
      </c>
      <c r="C14" s="11" t="s">
        <v>60</v>
      </c>
      <c r="D14" s="11" t="s">
        <v>61</v>
      </c>
      <c r="E14" s="12">
        <v>7.0846861225651097</v>
      </c>
      <c r="F14" s="12">
        <v>76.112706913452755</v>
      </c>
      <c r="G14" s="15">
        <v>83.197393036017871</v>
      </c>
      <c r="H14" s="11" t="s">
        <v>62</v>
      </c>
      <c r="I14" s="12">
        <v>3.5355501063988886</v>
      </c>
      <c r="J14" s="12">
        <v>6.8379354230156046</v>
      </c>
      <c r="K14" s="37">
        <v>7.8488906166062247</v>
      </c>
    </row>
    <row r="15" spans="1:11" x14ac:dyDescent="0.25">
      <c r="A15" s="11" t="s">
        <v>49</v>
      </c>
      <c r="B15" s="11">
        <v>2011</v>
      </c>
      <c r="C15" s="11" t="s">
        <v>60</v>
      </c>
      <c r="D15" s="11" t="s">
        <v>61</v>
      </c>
      <c r="E15" s="12">
        <v>3.6101570833333332</v>
      </c>
      <c r="F15" s="12">
        <v>74.683779571687097</v>
      </c>
      <c r="G15" s="15">
        <v>78.293936655020431</v>
      </c>
      <c r="H15" s="11" t="s">
        <v>62</v>
      </c>
      <c r="I15" s="12">
        <v>1.9901478500505352</v>
      </c>
      <c r="J15" s="12">
        <v>13.421532364088611</v>
      </c>
      <c r="K15" s="37">
        <v>13.193051760676477</v>
      </c>
    </row>
    <row r="16" spans="1:11" x14ac:dyDescent="0.25">
      <c r="A16" s="11" t="s">
        <v>50</v>
      </c>
      <c r="B16" s="11">
        <v>2011</v>
      </c>
      <c r="C16" s="11" t="s">
        <v>60</v>
      </c>
      <c r="D16" s="11" t="s">
        <v>61</v>
      </c>
      <c r="E16" s="12">
        <v>4.4357708655075934</v>
      </c>
      <c r="F16" s="12">
        <v>40.96310075254398</v>
      </c>
      <c r="G16" s="15">
        <v>45.398871618051572</v>
      </c>
      <c r="H16" s="11" t="s">
        <v>62</v>
      </c>
      <c r="I16" s="12">
        <v>2.7905363541251074</v>
      </c>
      <c r="J16" s="12">
        <v>7.2718729541750733</v>
      </c>
      <c r="K16" s="37">
        <v>6.7348402228590682</v>
      </c>
    </row>
    <row r="17" spans="1:11" x14ac:dyDescent="0.25">
      <c r="A17" s="11" t="s">
        <v>51</v>
      </c>
      <c r="B17" s="11">
        <v>2011</v>
      </c>
      <c r="C17" s="11" t="s">
        <v>60</v>
      </c>
      <c r="D17" s="11" t="s">
        <v>61</v>
      </c>
      <c r="E17" s="12">
        <v>2.0188413801236975</v>
      </c>
      <c r="F17" s="12">
        <v>65.465811492616467</v>
      </c>
      <c r="G17" s="15">
        <v>67.48465287274017</v>
      </c>
      <c r="H17" s="11" t="s">
        <v>62</v>
      </c>
      <c r="I17" s="12">
        <v>0.62645876658486621</v>
      </c>
      <c r="J17" s="12">
        <v>19.496208694332054</v>
      </c>
      <c r="K17" s="37">
        <v>19.94908176759758</v>
      </c>
    </row>
    <row r="18" spans="1:11" x14ac:dyDescent="0.25">
      <c r="A18" s="11" t="s">
        <v>52</v>
      </c>
      <c r="B18" s="11">
        <v>2011</v>
      </c>
      <c r="C18" s="11" t="s">
        <v>60</v>
      </c>
      <c r="D18" s="11" t="s">
        <v>61</v>
      </c>
      <c r="E18" s="12">
        <v>7.1492108958665428</v>
      </c>
      <c r="F18" s="12">
        <v>63.415863388082947</v>
      </c>
      <c r="G18" s="15">
        <v>70.565074283949485</v>
      </c>
      <c r="H18" s="11" t="s">
        <v>62</v>
      </c>
      <c r="I18" s="12">
        <v>1.6975366453178529</v>
      </c>
      <c r="J18" s="12">
        <v>13.014072619088813</v>
      </c>
      <c r="K18" s="37">
        <v>12.683993509052657</v>
      </c>
    </row>
    <row r="19" spans="1:11" x14ac:dyDescent="0.25">
      <c r="A19" s="11" t="s">
        <v>53</v>
      </c>
      <c r="B19" s="11">
        <v>2011</v>
      </c>
      <c r="C19" s="11" t="s">
        <v>60</v>
      </c>
      <c r="D19" s="11" t="s">
        <v>61</v>
      </c>
      <c r="E19" s="12">
        <v>15.657184472074933</v>
      </c>
      <c r="F19" s="12">
        <v>76.91277315236357</v>
      </c>
      <c r="G19" s="15">
        <v>92.569957624438501</v>
      </c>
      <c r="H19" s="11" t="s">
        <v>62</v>
      </c>
      <c r="I19" s="12">
        <v>2.6037323377234909</v>
      </c>
      <c r="J19" s="12">
        <v>20.421747031212259</v>
      </c>
      <c r="K19" s="37">
        <v>20.709629641253649</v>
      </c>
    </row>
    <row r="20" spans="1:11" x14ac:dyDescent="0.25">
      <c r="A20" s="11" t="s">
        <v>54</v>
      </c>
      <c r="B20" s="11">
        <v>2011</v>
      </c>
      <c r="C20" s="11" t="s">
        <v>60</v>
      </c>
      <c r="D20" s="11" t="s">
        <v>61</v>
      </c>
      <c r="E20" s="12">
        <v>15.40791615057066</v>
      </c>
      <c r="F20" s="12">
        <v>51.757360566147518</v>
      </c>
      <c r="G20" s="15">
        <v>67.165276716718182</v>
      </c>
      <c r="H20" s="11" t="s">
        <v>62</v>
      </c>
      <c r="I20" s="12">
        <v>3.0649543816461171</v>
      </c>
      <c r="J20" s="12">
        <v>5.7584117373486325</v>
      </c>
      <c r="K20" s="37">
        <v>7.0987545123107338</v>
      </c>
    </row>
    <row r="21" spans="1:11" x14ac:dyDescent="0.25">
      <c r="A21" s="11" t="s">
        <v>55</v>
      </c>
      <c r="B21" s="11">
        <v>2011</v>
      </c>
      <c r="C21" s="11" t="s">
        <v>60</v>
      </c>
      <c r="D21" s="11" t="s">
        <v>61</v>
      </c>
      <c r="E21" s="12">
        <v>7.671375683818864</v>
      </c>
      <c r="F21" s="12">
        <v>72.067607021043443</v>
      </c>
      <c r="G21" s="15">
        <v>79.738982704862309</v>
      </c>
      <c r="H21" s="11" t="s">
        <v>62</v>
      </c>
      <c r="I21" s="12">
        <v>2.5194113652341441</v>
      </c>
      <c r="J21" s="12">
        <v>8.7541586651532644</v>
      </c>
      <c r="K21" s="37">
        <v>9.4268733681928119</v>
      </c>
    </row>
    <row r="22" spans="1:11" ht="13.5" customHeight="1" x14ac:dyDescent="0.25">
      <c r="A22" s="11" t="s">
        <v>64</v>
      </c>
      <c r="B22" s="11">
        <v>2011</v>
      </c>
      <c r="C22" s="11" t="s">
        <v>60</v>
      </c>
      <c r="D22" s="11" t="s">
        <v>61</v>
      </c>
      <c r="E22" s="12">
        <v>39.71680717306765</v>
      </c>
      <c r="F22" s="12">
        <v>46.541226669862347</v>
      </c>
      <c r="G22" s="15">
        <v>86.258033842930004</v>
      </c>
      <c r="H22" s="11" t="s">
        <v>62</v>
      </c>
      <c r="I22" s="12">
        <v>2.657276106209884</v>
      </c>
      <c r="J22" s="12">
        <v>15.395358897448999</v>
      </c>
      <c r="K22" s="37">
        <v>16.345171131938041</v>
      </c>
    </row>
    <row r="23" spans="1:11" ht="15.75" thickBot="1" x14ac:dyDescent="0.3">
      <c r="A23" s="26" t="s">
        <v>56</v>
      </c>
      <c r="B23" s="26">
        <v>2011</v>
      </c>
      <c r="C23" s="26" t="s">
        <v>60</v>
      </c>
      <c r="D23" s="26" t="s">
        <v>61</v>
      </c>
      <c r="E23" s="35">
        <v>8.3558507288190675</v>
      </c>
      <c r="F23" s="35">
        <v>40.852617847836875</v>
      </c>
      <c r="G23" s="27">
        <v>49.208468576655932</v>
      </c>
      <c r="H23" s="26" t="s">
        <v>62</v>
      </c>
      <c r="I23" s="35">
        <v>1.5876605952720952</v>
      </c>
      <c r="J23" s="35">
        <v>15.662170672992101</v>
      </c>
      <c r="K23" s="39">
        <v>16.851351833913512</v>
      </c>
    </row>
    <row r="24" spans="1:11" x14ac:dyDescent="0.25">
      <c r="A24" s="11" t="s">
        <v>47</v>
      </c>
      <c r="B24" s="11">
        <v>1977</v>
      </c>
      <c r="C24" s="11" t="s">
        <v>59</v>
      </c>
      <c r="D24" s="11" t="s">
        <v>61</v>
      </c>
      <c r="E24" s="12">
        <v>0</v>
      </c>
      <c r="F24" s="12">
        <v>56.093759999999996</v>
      </c>
      <c r="G24" s="15">
        <v>56.093759999999996</v>
      </c>
      <c r="H24" s="11" t="s">
        <v>62</v>
      </c>
      <c r="I24" s="12">
        <v>0</v>
      </c>
      <c r="J24" s="12">
        <v>2.3018066893638118</v>
      </c>
      <c r="K24" s="37">
        <v>2.3018066893638118</v>
      </c>
    </row>
    <row r="25" spans="1:11" x14ac:dyDescent="0.25">
      <c r="A25" s="11" t="s">
        <v>48</v>
      </c>
      <c r="B25" s="11">
        <v>1977</v>
      </c>
      <c r="C25" s="11" t="s">
        <v>59</v>
      </c>
      <c r="D25" s="11" t="s">
        <v>61</v>
      </c>
      <c r="E25" s="12">
        <v>0.27099732596153847</v>
      </c>
      <c r="F25" s="12">
        <v>74.782660000000007</v>
      </c>
      <c r="G25" s="15">
        <v>75.053657325961552</v>
      </c>
      <c r="H25" s="11" t="s">
        <v>62</v>
      </c>
      <c r="I25" s="12">
        <v>0.13363744180071144</v>
      </c>
      <c r="J25" s="12">
        <v>20.290069406436235</v>
      </c>
      <c r="K25" s="37">
        <v>20.385932987459512</v>
      </c>
    </row>
    <row r="26" spans="1:11" x14ac:dyDescent="0.25">
      <c r="A26" s="11" t="s">
        <v>49</v>
      </c>
      <c r="B26" s="11">
        <v>1977</v>
      </c>
      <c r="C26" s="11" t="s">
        <v>59</v>
      </c>
      <c r="D26" s="11" t="s">
        <v>61</v>
      </c>
      <c r="E26" s="12">
        <v>0</v>
      </c>
      <c r="F26" s="12">
        <v>68.833044999999998</v>
      </c>
      <c r="G26" s="15">
        <v>68.833044999999998</v>
      </c>
      <c r="H26" s="11" t="s">
        <v>62</v>
      </c>
      <c r="I26" s="12">
        <v>0</v>
      </c>
      <c r="J26" s="12">
        <v>4.0526606819183248</v>
      </c>
      <c r="K26" s="37">
        <v>4.0526606819183248</v>
      </c>
    </row>
    <row r="27" spans="1:11" x14ac:dyDescent="0.25">
      <c r="A27" s="11" t="s">
        <v>50</v>
      </c>
      <c r="B27" s="11">
        <v>1977</v>
      </c>
      <c r="C27" s="11" t="s">
        <v>59</v>
      </c>
      <c r="D27" s="11" t="s">
        <v>61</v>
      </c>
      <c r="E27" s="12">
        <v>0</v>
      </c>
      <c r="F27" s="12">
        <v>42.937402500000005</v>
      </c>
      <c r="G27" s="15">
        <v>42.937402500000005</v>
      </c>
      <c r="H27" s="11" t="s">
        <v>62</v>
      </c>
      <c r="I27" s="12">
        <v>0</v>
      </c>
      <c r="J27" s="12">
        <v>4.1268146693898968</v>
      </c>
      <c r="K27" s="37">
        <v>4.1268146693898968</v>
      </c>
    </row>
    <row r="28" spans="1:11" x14ac:dyDescent="0.25">
      <c r="A28" s="11" t="s">
        <v>51</v>
      </c>
      <c r="B28" s="11">
        <v>1977</v>
      </c>
      <c r="C28" s="11" t="s">
        <v>59</v>
      </c>
      <c r="D28" s="11" t="s">
        <v>61</v>
      </c>
      <c r="E28" s="12">
        <v>0</v>
      </c>
      <c r="F28" s="12">
        <v>65.799525000000003</v>
      </c>
      <c r="G28" s="15">
        <v>65.799525000000003</v>
      </c>
      <c r="H28" s="11" t="s">
        <v>62</v>
      </c>
      <c r="I28" s="12">
        <v>0</v>
      </c>
      <c r="J28" s="12">
        <v>0.43195352662835118</v>
      </c>
      <c r="K28" s="37">
        <v>0.43195352662835118</v>
      </c>
    </row>
    <row r="29" spans="1:11" x14ac:dyDescent="0.25">
      <c r="A29" s="11" t="s">
        <v>52</v>
      </c>
      <c r="B29" s="11">
        <v>1977</v>
      </c>
      <c r="C29" s="11" t="s">
        <v>59</v>
      </c>
      <c r="D29" s="11" t="s">
        <v>61</v>
      </c>
      <c r="E29" s="12">
        <v>1.2559999999999998</v>
      </c>
      <c r="F29" s="12">
        <v>75.36497</v>
      </c>
      <c r="G29" s="15">
        <v>76.62097</v>
      </c>
      <c r="H29" s="11" t="s">
        <v>62</v>
      </c>
      <c r="I29" s="12">
        <v>0.27691153822114439</v>
      </c>
      <c r="J29" s="12">
        <v>24.766396396587453</v>
      </c>
      <c r="K29" s="37">
        <v>24.651624645708445</v>
      </c>
    </row>
    <row r="30" spans="1:11" x14ac:dyDescent="0.25">
      <c r="A30" s="11" t="s">
        <v>53</v>
      </c>
      <c r="B30" s="11">
        <v>1977</v>
      </c>
      <c r="C30" s="11" t="s">
        <v>59</v>
      </c>
      <c r="D30" s="11" t="s">
        <v>61</v>
      </c>
      <c r="E30" s="12">
        <v>0</v>
      </c>
      <c r="F30" s="12">
        <v>49.485165000000002</v>
      </c>
      <c r="G30" s="15">
        <v>49.485165000000002</v>
      </c>
      <c r="H30" s="11" t="s">
        <v>62</v>
      </c>
      <c r="I30" s="12">
        <v>0</v>
      </c>
      <c r="J30" s="12">
        <v>2.2413581354393104</v>
      </c>
      <c r="K30" s="37">
        <v>2.2413581354393104</v>
      </c>
    </row>
    <row r="31" spans="1:11" x14ac:dyDescent="0.25">
      <c r="A31" s="11" t="s">
        <v>54</v>
      </c>
      <c r="B31" s="11">
        <v>1977</v>
      </c>
      <c r="C31" s="11" t="s">
        <v>59</v>
      </c>
      <c r="D31" s="11" t="s">
        <v>61</v>
      </c>
      <c r="E31" s="12">
        <v>0</v>
      </c>
      <c r="F31" s="12">
        <v>47.762970000000003</v>
      </c>
      <c r="G31" s="15">
        <v>47.762970000000003</v>
      </c>
      <c r="H31" s="11" t="s">
        <v>62</v>
      </c>
      <c r="I31" s="12">
        <v>0</v>
      </c>
      <c r="J31" s="12">
        <v>1.0052879008522873</v>
      </c>
      <c r="K31" s="37">
        <v>1.0052879008522873</v>
      </c>
    </row>
    <row r="32" spans="1:11" x14ac:dyDescent="0.25">
      <c r="A32" s="11" t="s">
        <v>55</v>
      </c>
      <c r="B32" s="11">
        <v>1977</v>
      </c>
      <c r="C32" s="11" t="s">
        <v>59</v>
      </c>
      <c r="D32" s="11" t="s">
        <v>61</v>
      </c>
      <c r="E32" s="12">
        <v>1.8960000000000001</v>
      </c>
      <c r="F32" s="12">
        <v>76.977189999999993</v>
      </c>
      <c r="G32" s="15">
        <v>78.873189999999994</v>
      </c>
      <c r="H32" s="11" t="s">
        <v>62</v>
      </c>
      <c r="I32" s="12">
        <v>1.0049527352069847</v>
      </c>
      <c r="J32" s="12">
        <v>8.566383985264725</v>
      </c>
      <c r="K32" s="37">
        <v>8.7625977017662944</v>
      </c>
    </row>
    <row r="33" spans="1:11" x14ac:dyDescent="0.25">
      <c r="A33" s="11" t="s">
        <v>64</v>
      </c>
      <c r="B33" s="11">
        <v>1977</v>
      </c>
      <c r="C33" s="11" t="s">
        <v>59</v>
      </c>
      <c r="D33" s="11" t="s">
        <v>61</v>
      </c>
      <c r="E33" s="12">
        <v>0</v>
      </c>
      <c r="F33" s="12">
        <v>74.302025</v>
      </c>
      <c r="G33" s="15">
        <v>74.302025</v>
      </c>
      <c r="H33" s="11" t="s">
        <v>62</v>
      </c>
      <c r="I33" s="12">
        <v>0</v>
      </c>
      <c r="J33" s="12">
        <v>5.1466532575483734</v>
      </c>
      <c r="K33" s="37">
        <v>5.1466532575483734</v>
      </c>
    </row>
    <row r="34" spans="1:11" x14ac:dyDescent="0.25">
      <c r="A34" s="24" t="s">
        <v>56</v>
      </c>
      <c r="B34" s="24">
        <v>1977</v>
      </c>
      <c r="C34" s="24" t="s">
        <v>59</v>
      </c>
      <c r="D34" s="24" t="s">
        <v>61</v>
      </c>
      <c r="E34" s="34">
        <v>0</v>
      </c>
      <c r="F34" s="34">
        <v>103.00204799999999</v>
      </c>
      <c r="G34" s="25">
        <v>103.00204799999999</v>
      </c>
      <c r="H34" s="24" t="s">
        <v>62</v>
      </c>
      <c r="I34" s="34">
        <v>0</v>
      </c>
      <c r="J34" s="34">
        <v>20.450148681172756</v>
      </c>
      <c r="K34" s="38">
        <v>20.450148681172756</v>
      </c>
    </row>
    <row r="35" spans="1:11" x14ac:dyDescent="0.25">
      <c r="A35" s="11" t="s">
        <v>47</v>
      </c>
      <c r="B35" s="11">
        <v>2011</v>
      </c>
      <c r="C35" s="11" t="s">
        <v>59</v>
      </c>
      <c r="D35" s="11" t="s">
        <v>61</v>
      </c>
      <c r="E35" s="12">
        <v>0</v>
      </c>
      <c r="F35" s="12">
        <v>58.486839934947611</v>
      </c>
      <c r="G35" s="15">
        <v>58.486839934947611</v>
      </c>
      <c r="H35" s="11" t="s">
        <v>62</v>
      </c>
      <c r="I35" s="12">
        <v>0</v>
      </c>
      <c r="J35" s="12">
        <v>23.664998918991589</v>
      </c>
      <c r="K35" s="37">
        <v>23.664998918991589</v>
      </c>
    </row>
    <row r="36" spans="1:11" x14ac:dyDescent="0.25">
      <c r="A36" s="11" t="s">
        <v>48</v>
      </c>
      <c r="B36" s="11">
        <v>2011</v>
      </c>
      <c r="C36" s="11" t="s">
        <v>59</v>
      </c>
      <c r="D36" s="11" t="s">
        <v>61</v>
      </c>
      <c r="E36" s="12">
        <v>0.29739801562500001</v>
      </c>
      <c r="F36" s="12">
        <v>82.410493527693092</v>
      </c>
      <c r="G36" s="15">
        <v>82.707891543318084</v>
      </c>
      <c r="H36" s="11" t="s">
        <v>62</v>
      </c>
      <c r="I36" s="12">
        <v>0.15603077080309669</v>
      </c>
      <c r="J36" s="12">
        <v>8.9017236791671355</v>
      </c>
      <c r="K36" s="37">
        <v>8.917042348542628</v>
      </c>
    </row>
    <row r="37" spans="1:11" x14ac:dyDescent="0.25">
      <c r="A37" s="11" t="s">
        <v>49</v>
      </c>
      <c r="B37" s="11">
        <v>2011</v>
      </c>
      <c r="C37" s="11" t="s">
        <v>59</v>
      </c>
      <c r="D37" s="11" t="s">
        <v>61</v>
      </c>
      <c r="E37" s="12">
        <v>0</v>
      </c>
      <c r="F37" s="12">
        <v>56.221650175959624</v>
      </c>
      <c r="G37" s="15">
        <v>56.221650175959624</v>
      </c>
      <c r="H37" s="11" t="s">
        <v>62</v>
      </c>
      <c r="I37" s="12">
        <v>0</v>
      </c>
      <c r="J37" s="12">
        <v>9.0420233200514559</v>
      </c>
      <c r="K37" s="37">
        <v>9.0420233200514559</v>
      </c>
    </row>
    <row r="38" spans="1:11" x14ac:dyDescent="0.25">
      <c r="A38" s="11" t="s">
        <v>50</v>
      </c>
      <c r="B38" s="11">
        <v>2011</v>
      </c>
      <c r="C38" s="11" t="s">
        <v>59</v>
      </c>
      <c r="D38" s="11" t="s">
        <v>61</v>
      </c>
      <c r="E38" s="12">
        <v>0</v>
      </c>
      <c r="F38" s="12">
        <v>44.588518237228932</v>
      </c>
      <c r="G38" s="15">
        <v>44.588518237228932</v>
      </c>
      <c r="H38" s="11" t="s">
        <v>62</v>
      </c>
      <c r="I38" s="12">
        <v>0</v>
      </c>
      <c r="J38" s="12">
        <v>5.4078107314984516</v>
      </c>
      <c r="K38" s="37">
        <v>5.4078107314984516</v>
      </c>
    </row>
    <row r="39" spans="1:11" x14ac:dyDescent="0.25">
      <c r="A39" s="11" t="s">
        <v>51</v>
      </c>
      <c r="B39" s="11">
        <v>2011</v>
      </c>
      <c r="C39" s="11" t="s">
        <v>59</v>
      </c>
      <c r="D39" s="11" t="s">
        <v>61</v>
      </c>
      <c r="E39" s="12">
        <v>0</v>
      </c>
      <c r="F39" s="12">
        <v>64.002485817236391</v>
      </c>
      <c r="G39" s="15">
        <v>64.002485817236391</v>
      </c>
      <c r="H39" s="11" t="s">
        <v>62</v>
      </c>
      <c r="I39" s="12">
        <v>0</v>
      </c>
      <c r="J39" s="12">
        <v>19.816668964926695</v>
      </c>
      <c r="K39" s="37">
        <v>19.816668964926695</v>
      </c>
    </row>
    <row r="40" spans="1:11" x14ac:dyDescent="0.25">
      <c r="A40" s="11" t="s">
        <v>52</v>
      </c>
      <c r="B40" s="11">
        <v>2011</v>
      </c>
      <c r="C40" s="11" t="s">
        <v>59</v>
      </c>
      <c r="D40" s="11" t="s">
        <v>61</v>
      </c>
      <c r="E40" s="12">
        <v>0</v>
      </c>
      <c r="F40" s="12">
        <v>49.121145809174529</v>
      </c>
      <c r="G40" s="15">
        <v>49.121145809174529</v>
      </c>
      <c r="H40" s="11" t="s">
        <v>62</v>
      </c>
      <c r="I40" s="12">
        <v>0</v>
      </c>
      <c r="J40" s="12">
        <v>9.5543028192072512</v>
      </c>
      <c r="K40" s="37">
        <v>9.5543028192072512</v>
      </c>
    </row>
    <row r="41" spans="1:11" x14ac:dyDescent="0.25">
      <c r="A41" s="11" t="s">
        <v>53</v>
      </c>
      <c r="B41" s="11">
        <v>2011</v>
      </c>
      <c r="C41" s="11" t="s">
        <v>59</v>
      </c>
      <c r="D41" s="11" t="s">
        <v>61</v>
      </c>
      <c r="E41" s="12">
        <v>0</v>
      </c>
      <c r="F41" s="12">
        <v>74.469820485938882</v>
      </c>
      <c r="G41" s="15">
        <v>74.469820485938882</v>
      </c>
      <c r="H41" s="11" t="s">
        <v>62</v>
      </c>
      <c r="I41" s="12">
        <v>0</v>
      </c>
      <c r="J41" s="12">
        <v>10.589882592772868</v>
      </c>
      <c r="K41" s="37">
        <v>10.589882592772868</v>
      </c>
    </row>
    <row r="42" spans="1:11" x14ac:dyDescent="0.25">
      <c r="A42" s="11" t="s">
        <v>54</v>
      </c>
      <c r="B42" s="11">
        <v>2011</v>
      </c>
      <c r="C42" s="11" t="s">
        <v>59</v>
      </c>
      <c r="D42" s="11" t="s">
        <v>61</v>
      </c>
      <c r="E42" s="12">
        <v>0</v>
      </c>
      <c r="F42" s="12">
        <v>47.535347573645439</v>
      </c>
      <c r="G42" s="15">
        <v>47.535347573645439</v>
      </c>
      <c r="H42" s="11" t="s">
        <v>62</v>
      </c>
      <c r="I42" s="12">
        <v>0</v>
      </c>
      <c r="J42" s="12">
        <v>14.03670264893692</v>
      </c>
      <c r="K42" s="37">
        <v>14.03670264893692</v>
      </c>
    </row>
    <row r="43" spans="1:11" x14ac:dyDescent="0.25">
      <c r="A43" s="11" t="s">
        <v>55</v>
      </c>
      <c r="B43" s="11">
        <v>2011</v>
      </c>
      <c r="C43" s="11" t="s">
        <v>59</v>
      </c>
      <c r="D43" s="11" t="s">
        <v>61</v>
      </c>
      <c r="E43" s="12">
        <v>0.10506872863247863</v>
      </c>
      <c r="F43" s="12">
        <v>98.77086518491123</v>
      </c>
      <c r="G43" s="15">
        <v>98.875933913543719</v>
      </c>
      <c r="H43" s="11" t="s">
        <v>62</v>
      </c>
      <c r="I43" s="12">
        <v>2.7835288009710548E-2</v>
      </c>
      <c r="J43" s="12">
        <v>19.899410229120839</v>
      </c>
      <c r="K43" s="37">
        <v>19.887306307465362</v>
      </c>
    </row>
    <row r="44" spans="1:11" x14ac:dyDescent="0.25">
      <c r="A44" s="11" t="s">
        <v>64</v>
      </c>
      <c r="B44" s="11">
        <v>2011</v>
      </c>
      <c r="C44" s="11" t="s">
        <v>59</v>
      </c>
      <c r="D44" s="11" t="s">
        <v>61</v>
      </c>
      <c r="E44" s="12">
        <v>0</v>
      </c>
      <c r="F44" s="12">
        <v>77.602447565020668</v>
      </c>
      <c r="G44" s="15">
        <v>77.602447565020668</v>
      </c>
      <c r="H44" s="11" t="s">
        <v>62</v>
      </c>
      <c r="I44" s="12">
        <v>0</v>
      </c>
      <c r="J44" s="12">
        <v>9.8249579392968815</v>
      </c>
      <c r="K44" s="37">
        <v>9.8249579392968815</v>
      </c>
    </row>
    <row r="45" spans="1:11" ht="15.75" thickBot="1" x14ac:dyDescent="0.3">
      <c r="A45" s="26" t="s">
        <v>56</v>
      </c>
      <c r="B45" s="26">
        <v>2011</v>
      </c>
      <c r="C45" s="26" t="s">
        <v>59</v>
      </c>
      <c r="D45" s="26" t="s">
        <v>61</v>
      </c>
      <c r="E45" s="35">
        <v>0</v>
      </c>
      <c r="F45" s="35">
        <v>59.681045033725198</v>
      </c>
      <c r="G45" s="27">
        <v>59.681045033725198</v>
      </c>
      <c r="H45" s="26" t="s">
        <v>62</v>
      </c>
      <c r="I45" s="35">
        <v>0</v>
      </c>
      <c r="J45" s="35">
        <v>13.341265377525154</v>
      </c>
      <c r="K45" s="39">
        <v>13.341265377525154</v>
      </c>
    </row>
  </sheetData>
  <sortState ref="A2:G283">
    <sortCondition ref="B2:B283"/>
    <sortCondition ref="C2:C283"/>
    <sortCondition ref="D2:D283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Mean values StdDev OC stck kgm2</vt:lpstr>
      <vt:lpstr>all data</vt:lpstr>
      <vt:lpstr>all data OC stocks</vt:lpstr>
      <vt:lpstr>Mean values StandDevs OC stocks</vt:lpstr>
      <vt:lpstr>Tabelle2</vt:lpstr>
      <vt:lpstr>Tabelle3</vt:lpstr>
      <vt:lpstr>Tabelle4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Lehrstuhl Bodenkunde</cp:lastModifiedBy>
  <cp:lastPrinted>2015-06-23T13:14:39Z</cp:lastPrinted>
  <dcterms:created xsi:type="dcterms:W3CDTF">2013-02-26T14:17:35Z</dcterms:created>
  <dcterms:modified xsi:type="dcterms:W3CDTF">2016-02-23T14:21:11Z</dcterms:modified>
</cp:coreProperties>
</file>