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770" windowHeight="10215" activeTab="0"/>
  </bookViews>
  <sheets>
    <sheet name="Tabelle1" sheetId="1" r:id="rId1"/>
    <sheet name="Tabelle2" sheetId="2" r:id="rId2"/>
    <sheet name="Tabelle3" sheetId="3" r:id="rId3"/>
  </sheets>
  <externalReferences>
    <externalReference r:id="rId6"/>
    <externalReference r:id="rId7"/>
    <externalReference r:id="rId8"/>
  </externalReferences>
  <definedNames>
    <definedName name="_xlfn.STDEV.P" hidden="1">#NAME?</definedName>
  </definedNames>
  <calcPr fullCalcOnLoad="1"/>
</workbook>
</file>

<file path=xl/sharedStrings.xml><?xml version="1.0" encoding="utf-8"?>
<sst xmlns="http://schemas.openxmlformats.org/spreadsheetml/2006/main" count="55" uniqueCount="49">
  <si>
    <r>
      <t>%C</t>
    </r>
    <r>
      <rPr>
        <vertAlign val="subscript"/>
        <sz val="9"/>
        <color indexed="8"/>
        <rFont val="Calibri"/>
        <family val="2"/>
      </rPr>
      <t>org</t>
    </r>
    <r>
      <rPr>
        <sz val="9"/>
        <color indexed="8"/>
        <rFont val="Calibri"/>
        <family val="2"/>
      </rPr>
      <t>-Ah</t>
    </r>
  </si>
  <si>
    <r>
      <t>%C</t>
    </r>
    <r>
      <rPr>
        <vertAlign val="subscript"/>
        <sz val="9"/>
        <color indexed="8"/>
        <rFont val="Calibri"/>
        <family val="2"/>
      </rPr>
      <t>org</t>
    </r>
    <r>
      <rPr>
        <sz val="9"/>
        <color indexed="8"/>
        <rFont val="Calibri"/>
        <family val="2"/>
      </rPr>
      <t>-B</t>
    </r>
  </si>
  <si>
    <r>
      <t>%C</t>
    </r>
    <r>
      <rPr>
        <vertAlign val="subscript"/>
        <sz val="9"/>
        <color indexed="8"/>
        <rFont val="Calibri"/>
        <family val="2"/>
      </rPr>
      <t>org</t>
    </r>
    <r>
      <rPr>
        <sz val="9"/>
        <color indexed="8"/>
        <rFont val="Calibri"/>
        <family val="2"/>
      </rPr>
      <t>-C</t>
    </r>
  </si>
  <si>
    <r>
      <t>%C</t>
    </r>
    <r>
      <rPr>
        <vertAlign val="subscript"/>
        <sz val="9"/>
        <color indexed="8"/>
        <rFont val="Calibri"/>
        <family val="2"/>
      </rPr>
      <t>org</t>
    </r>
    <r>
      <rPr>
        <sz val="9"/>
        <color indexed="8"/>
        <rFont val="Calibri"/>
        <family val="2"/>
      </rPr>
      <t>-4</t>
    </r>
  </si>
  <si>
    <r>
      <t>%C</t>
    </r>
    <r>
      <rPr>
        <vertAlign val="subscript"/>
        <sz val="9"/>
        <color indexed="8"/>
        <rFont val="Calibri"/>
        <family val="2"/>
      </rPr>
      <t>org</t>
    </r>
    <r>
      <rPr>
        <sz val="9"/>
        <color indexed="8"/>
        <rFont val="Calibri"/>
        <family val="2"/>
      </rPr>
      <t>-5</t>
    </r>
  </si>
  <si>
    <r>
      <t>FRG-Ah[g/cm</t>
    </r>
    <r>
      <rPr>
        <vertAlign val="superscript"/>
        <sz val="9"/>
        <color indexed="8"/>
        <rFont val="Calibri"/>
        <family val="2"/>
      </rPr>
      <t>3</t>
    </r>
    <r>
      <rPr>
        <sz val="9"/>
        <color indexed="8"/>
        <rFont val="Calibri"/>
        <family val="2"/>
      </rPr>
      <t>]</t>
    </r>
  </si>
  <si>
    <r>
      <t>FRG-B [g/cm</t>
    </r>
    <r>
      <rPr>
        <vertAlign val="superscript"/>
        <sz val="9"/>
        <color indexed="8"/>
        <rFont val="Calibri"/>
        <family val="2"/>
      </rPr>
      <t>3</t>
    </r>
    <r>
      <rPr>
        <sz val="9"/>
        <color indexed="8"/>
        <rFont val="Calibri"/>
        <family val="2"/>
      </rPr>
      <t>]</t>
    </r>
  </si>
  <si>
    <r>
      <t>FRG-C [g/cm</t>
    </r>
    <r>
      <rPr>
        <vertAlign val="superscript"/>
        <sz val="9"/>
        <color indexed="8"/>
        <rFont val="Calibri"/>
        <family val="2"/>
      </rPr>
      <t>3</t>
    </r>
    <r>
      <rPr>
        <sz val="9"/>
        <color indexed="8"/>
        <rFont val="Calibri"/>
        <family val="2"/>
      </rPr>
      <t>]</t>
    </r>
  </si>
  <si>
    <r>
      <t>FRG-4 [g/cm</t>
    </r>
    <r>
      <rPr>
        <vertAlign val="superscript"/>
        <sz val="9"/>
        <color indexed="8"/>
        <rFont val="Calibri"/>
        <family val="2"/>
      </rPr>
      <t>3</t>
    </r>
    <r>
      <rPr>
        <sz val="9"/>
        <color indexed="8"/>
        <rFont val="Calibri"/>
        <family val="2"/>
      </rPr>
      <t>]</t>
    </r>
  </si>
  <si>
    <r>
      <t>FRG-5 [g/cm</t>
    </r>
    <r>
      <rPr>
        <vertAlign val="superscript"/>
        <sz val="9"/>
        <color indexed="8"/>
        <rFont val="Calibri"/>
        <family val="2"/>
      </rPr>
      <t>3</t>
    </r>
    <r>
      <rPr>
        <sz val="9"/>
        <color indexed="8"/>
        <rFont val="Calibri"/>
        <family val="2"/>
      </rPr>
      <t>]</t>
    </r>
  </si>
  <si>
    <r>
      <t>%C</t>
    </r>
    <r>
      <rPr>
        <vertAlign val="subscript"/>
        <sz val="9"/>
        <color indexed="8"/>
        <rFont val="Calibri"/>
        <family val="2"/>
      </rPr>
      <t>org</t>
    </r>
    <r>
      <rPr>
        <sz val="9"/>
        <color indexed="8"/>
        <rFont val="Calibri"/>
        <family val="2"/>
      </rPr>
      <t>-Of</t>
    </r>
  </si>
  <si>
    <r>
      <t>%C</t>
    </r>
    <r>
      <rPr>
        <vertAlign val="subscript"/>
        <sz val="9"/>
        <color indexed="8"/>
        <rFont val="Calibri"/>
        <family val="2"/>
      </rPr>
      <t>org</t>
    </r>
    <r>
      <rPr>
        <sz val="9"/>
        <color indexed="8"/>
        <rFont val="Calibri"/>
        <family val="2"/>
      </rPr>
      <t>-Oh1</t>
    </r>
  </si>
  <si>
    <r>
      <t>%C</t>
    </r>
    <r>
      <rPr>
        <vertAlign val="subscript"/>
        <sz val="9"/>
        <color indexed="8"/>
        <rFont val="Calibri"/>
        <family val="2"/>
      </rPr>
      <t>org</t>
    </r>
    <r>
      <rPr>
        <sz val="9"/>
        <color indexed="8"/>
        <rFont val="Calibri"/>
        <family val="2"/>
      </rPr>
      <t>-Oh2</t>
    </r>
  </si>
  <si>
    <r>
      <t>%C</t>
    </r>
    <r>
      <rPr>
        <vertAlign val="subscript"/>
        <sz val="9"/>
        <color indexed="8"/>
        <rFont val="Calibri"/>
        <family val="2"/>
      </rPr>
      <t>org</t>
    </r>
    <r>
      <rPr>
        <sz val="9"/>
        <color indexed="8"/>
        <rFont val="Calibri"/>
        <family val="2"/>
      </rPr>
      <t>-Oh3</t>
    </r>
  </si>
  <si>
    <r>
      <t>FRG-Of [g/cm</t>
    </r>
    <r>
      <rPr>
        <vertAlign val="superscript"/>
        <sz val="9"/>
        <color indexed="8"/>
        <rFont val="Calibri"/>
        <family val="2"/>
      </rPr>
      <t>3</t>
    </r>
    <r>
      <rPr>
        <sz val="9"/>
        <color indexed="8"/>
        <rFont val="Calibri"/>
        <family val="2"/>
      </rPr>
      <t>]</t>
    </r>
  </si>
  <si>
    <r>
      <t>FRG-Oh1 [g/cm</t>
    </r>
    <r>
      <rPr>
        <vertAlign val="superscript"/>
        <sz val="9"/>
        <color indexed="8"/>
        <rFont val="Calibri"/>
        <family val="2"/>
      </rPr>
      <t>3</t>
    </r>
    <r>
      <rPr>
        <sz val="9"/>
        <color indexed="8"/>
        <rFont val="Calibri"/>
        <family val="2"/>
      </rPr>
      <t>]</t>
    </r>
  </si>
  <si>
    <r>
      <t>FRG-Oh2 [g/cm</t>
    </r>
    <r>
      <rPr>
        <vertAlign val="superscript"/>
        <sz val="9"/>
        <color indexed="8"/>
        <rFont val="Calibri"/>
        <family val="2"/>
      </rPr>
      <t>3</t>
    </r>
    <r>
      <rPr>
        <sz val="9"/>
        <color indexed="8"/>
        <rFont val="Calibri"/>
        <family val="2"/>
      </rPr>
      <t>]</t>
    </r>
  </si>
  <si>
    <r>
      <t>FRG-Oh3 [g/cm</t>
    </r>
    <r>
      <rPr>
        <vertAlign val="superscript"/>
        <sz val="9"/>
        <color indexed="8"/>
        <rFont val="Calibri"/>
        <family val="2"/>
      </rPr>
      <t>3</t>
    </r>
    <r>
      <rPr>
        <sz val="9"/>
        <color indexed="8"/>
        <rFont val="Calibri"/>
        <family val="2"/>
      </rPr>
      <t>]</t>
    </r>
  </si>
  <si>
    <t>L1</t>
  </si>
  <si>
    <t>L2</t>
  </si>
  <si>
    <t>L3</t>
  </si>
  <si>
    <t>P4</t>
  </si>
  <si>
    <t>BDF49</t>
  </si>
  <si>
    <t>Second Inventory 2011</t>
  </si>
  <si>
    <t>First Inventory 1987</t>
  </si>
  <si>
    <t>Mean</t>
  </si>
  <si>
    <t>StDev</t>
  </si>
  <si>
    <r>
      <t>%C</t>
    </r>
    <r>
      <rPr>
        <vertAlign val="subscript"/>
        <sz val="9"/>
        <color indexed="8"/>
        <rFont val="Calibri"/>
        <family val="2"/>
      </rPr>
      <t>org</t>
    </r>
    <r>
      <rPr>
        <sz val="9"/>
        <color indexed="8"/>
        <rFont val="Calibri"/>
        <family val="2"/>
      </rPr>
      <t>-Forest floor/L</t>
    </r>
  </si>
  <si>
    <t>Thickness_total_forest floor/L</t>
  </si>
  <si>
    <t>Thickness_total_Of</t>
  </si>
  <si>
    <t>Thickness_total_Oh1</t>
  </si>
  <si>
    <t>Thickness_total_Oh2</t>
  </si>
  <si>
    <t>Thickness_total_Oh3</t>
  </si>
  <si>
    <t>Thickness_total_Ah</t>
  </si>
  <si>
    <t>Thickness_total_B</t>
  </si>
  <si>
    <t>Thickness_total_C</t>
  </si>
  <si>
    <t>Thickness_total_4</t>
  </si>
  <si>
    <t>Thickness_total_5</t>
  </si>
  <si>
    <t>Thickness_Ah_10cm</t>
  </si>
  <si>
    <t>Thickness_B_10cm</t>
  </si>
  <si>
    <t>Thickness_Ah_30cm</t>
  </si>
  <si>
    <t>Thickness_B_30cm</t>
  </si>
  <si>
    <t>Thickness_C_30cm</t>
  </si>
  <si>
    <t>Thickness_4_30cm</t>
  </si>
  <si>
    <t>Thickness_5_30cm</t>
  </si>
  <si>
    <r>
      <t>FRG-Forest floor [g/cm</t>
    </r>
    <r>
      <rPr>
        <vertAlign val="superscript"/>
        <sz val="9"/>
        <color indexed="8"/>
        <rFont val="Calibri"/>
        <family val="2"/>
      </rPr>
      <t>3</t>
    </r>
    <r>
      <rPr>
        <sz val="9"/>
        <color indexed="8"/>
        <rFont val="Calibri"/>
        <family val="2"/>
      </rPr>
      <t>]</t>
    </r>
  </si>
  <si>
    <r>
      <t>OC Stock Forest floor</t>
    </r>
    <r>
      <rPr>
        <sz val="9"/>
        <color indexed="8"/>
        <rFont val="Calibri"/>
        <family val="2"/>
      </rPr>
      <t xml:space="preserve"> [t/ha]</t>
    </r>
  </si>
  <si>
    <t>OC Stock Uppermost 30 mineral soil [t/ha]</t>
  </si>
  <si>
    <t>OC Stock Forest floor+ uppermost 30 cm mineral soil [t/ha]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</si>
</sst>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vertAlign val="subscript"/>
      <sz val="9"/>
      <color indexed="8"/>
      <name val="Calibri"/>
      <family val="2"/>
    </font>
    <font>
      <vertAlign val="superscript"/>
      <sz val="9"/>
      <color indexed="8"/>
      <name val="Calibri"/>
      <family val="2"/>
    </font>
    <font>
      <b/>
      <sz val="9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</fills>
  <borders count="4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thin"/>
      <right/>
      <top style="medium"/>
      <bottom/>
    </border>
    <border>
      <left style="thin"/>
      <right/>
      <top style="medium"/>
      <bottom style="thin"/>
    </border>
    <border>
      <left style="thin"/>
      <right/>
      <top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6" borderId="2" applyNumberFormat="0" applyAlignment="0" applyProtection="0"/>
    <xf numFmtId="169" fontId="1" fillId="0" borderId="0" applyFont="0" applyFill="0" applyBorder="0" applyAlignment="0" applyProtection="0"/>
    <xf numFmtId="0" fontId="26" fillId="27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171" fontId="1" fillId="0" borderId="0" applyFont="0" applyFill="0" applyBorder="0" applyAlignment="0" applyProtection="0"/>
    <xf numFmtId="0" fontId="30" fillId="29" borderId="0" applyNumberFormat="0" applyBorder="0" applyAlignment="0" applyProtection="0"/>
    <xf numFmtId="0" fontId="1" fillId="30" borderId="4" applyNumberFormat="0" applyFont="0" applyAlignment="0" applyProtection="0"/>
    <xf numFmtId="9" fontId="1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32" borderId="9" applyNumberFormat="0" applyAlignment="0" applyProtection="0"/>
  </cellStyleXfs>
  <cellXfs count="68">
    <xf numFmtId="0" fontId="0" fillId="0" borderId="0" xfId="0" applyFont="1" applyAlignment="1">
      <alignment/>
    </xf>
    <xf numFmtId="0" fontId="2" fillId="0" borderId="0" xfId="0" applyFont="1" applyAlignment="1">
      <alignment/>
    </xf>
    <xf numFmtId="2" fontId="2" fillId="33" borderId="0" xfId="0" applyNumberFormat="1" applyFont="1" applyFill="1" applyAlignment="1">
      <alignment/>
    </xf>
    <xf numFmtId="2" fontId="2" fillId="34" borderId="0" xfId="0" applyNumberFormat="1" applyFont="1" applyFill="1" applyAlignment="1">
      <alignment/>
    </xf>
    <xf numFmtId="0" fontId="2" fillId="0" borderId="10" xfId="0" applyFont="1" applyBorder="1" applyAlignment="1">
      <alignment/>
    </xf>
    <xf numFmtId="2" fontId="2" fillId="33" borderId="10" xfId="0" applyNumberFormat="1" applyFont="1" applyFill="1" applyBorder="1" applyAlignment="1">
      <alignment/>
    </xf>
    <xf numFmtId="2" fontId="2" fillId="0" borderId="10" xfId="0" applyNumberFormat="1" applyFont="1" applyBorder="1" applyAlignment="1">
      <alignment/>
    </xf>
    <xf numFmtId="0" fontId="2" fillId="0" borderId="11" xfId="0" applyFont="1" applyBorder="1" applyAlignment="1">
      <alignment/>
    </xf>
    <xf numFmtId="2" fontId="2" fillId="0" borderId="11" xfId="0" applyNumberFormat="1" applyFont="1" applyBorder="1" applyAlignment="1">
      <alignment/>
    </xf>
    <xf numFmtId="2" fontId="2" fillId="33" borderId="11" xfId="0" applyNumberFormat="1" applyFont="1" applyFill="1" applyBorder="1" applyAlignment="1">
      <alignment/>
    </xf>
    <xf numFmtId="0" fontId="2" fillId="0" borderId="12" xfId="0" applyFont="1" applyBorder="1" applyAlignment="1">
      <alignment/>
    </xf>
    <xf numFmtId="2" fontId="2" fillId="0" borderId="13" xfId="0" applyNumberFormat="1" applyFont="1" applyBorder="1" applyAlignment="1">
      <alignment/>
    </xf>
    <xf numFmtId="2" fontId="2" fillId="33" borderId="13" xfId="0" applyNumberFormat="1" applyFont="1" applyFill="1" applyBorder="1" applyAlignment="1">
      <alignment/>
    </xf>
    <xf numFmtId="0" fontId="2" fillId="0" borderId="14" xfId="0" applyFont="1" applyBorder="1" applyAlignment="1">
      <alignment/>
    </xf>
    <xf numFmtId="2" fontId="2" fillId="0" borderId="15" xfId="0" applyNumberFormat="1" applyFont="1" applyBorder="1" applyAlignment="1">
      <alignment/>
    </xf>
    <xf numFmtId="2" fontId="2" fillId="33" borderId="15" xfId="0" applyNumberFormat="1" applyFont="1" applyFill="1" applyBorder="1" applyAlignment="1">
      <alignment/>
    </xf>
    <xf numFmtId="0" fontId="2" fillId="0" borderId="13" xfId="0" applyFont="1" applyBorder="1" applyAlignment="1">
      <alignment/>
    </xf>
    <xf numFmtId="0" fontId="2" fillId="0" borderId="16" xfId="0" applyFont="1" applyBorder="1" applyAlignment="1">
      <alignment/>
    </xf>
    <xf numFmtId="2" fontId="2" fillId="33" borderId="17" xfId="0" applyNumberFormat="1" applyFont="1" applyFill="1" applyBorder="1" applyAlignment="1">
      <alignment/>
    </xf>
    <xf numFmtId="2" fontId="2" fillId="34" borderId="18" xfId="0" applyNumberFormat="1" applyFont="1" applyFill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2" fontId="2" fillId="0" borderId="22" xfId="0" applyNumberFormat="1" applyFont="1" applyBorder="1" applyAlignment="1">
      <alignment/>
    </xf>
    <xf numFmtId="2" fontId="2" fillId="0" borderId="12" xfId="0" applyNumberFormat="1" applyFont="1" applyBorder="1" applyAlignment="1">
      <alignment/>
    </xf>
    <xf numFmtId="2" fontId="2" fillId="0" borderId="14" xfId="0" applyNumberFormat="1" applyFont="1" applyBorder="1" applyAlignment="1">
      <alignment/>
    </xf>
    <xf numFmtId="2" fontId="2" fillId="0" borderId="23" xfId="0" applyNumberFormat="1" applyFont="1" applyBorder="1" applyAlignment="1">
      <alignment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/>
    </xf>
    <xf numFmtId="2" fontId="2" fillId="0" borderId="16" xfId="0" applyNumberFormat="1" applyFont="1" applyBorder="1" applyAlignment="1">
      <alignment/>
    </xf>
    <xf numFmtId="0" fontId="2" fillId="0" borderId="17" xfId="0" applyFont="1" applyBorder="1" applyAlignment="1">
      <alignment/>
    </xf>
    <xf numFmtId="0" fontId="2" fillId="0" borderId="26" xfId="0" applyFont="1" applyBorder="1" applyAlignment="1">
      <alignment/>
    </xf>
    <xf numFmtId="2" fontId="2" fillId="34" borderId="27" xfId="0" applyNumberFormat="1" applyFont="1" applyFill="1" applyBorder="1" applyAlignment="1">
      <alignment/>
    </xf>
    <xf numFmtId="2" fontId="2" fillId="34" borderId="28" xfId="0" applyNumberFormat="1" applyFont="1" applyFill="1" applyBorder="1" applyAlignment="1">
      <alignment/>
    </xf>
    <xf numFmtId="2" fontId="2" fillId="34" borderId="29" xfId="0" applyNumberFormat="1" applyFont="1" applyFill="1" applyBorder="1" applyAlignment="1">
      <alignment/>
    </xf>
    <xf numFmtId="2" fontId="2" fillId="34" borderId="30" xfId="0" applyNumberFormat="1" applyFont="1" applyFill="1" applyBorder="1" applyAlignment="1">
      <alignment/>
    </xf>
    <xf numFmtId="2" fontId="2" fillId="34" borderId="31" xfId="0" applyNumberFormat="1" applyFont="1" applyFill="1" applyBorder="1" applyAlignment="1">
      <alignment/>
    </xf>
    <xf numFmtId="2" fontId="2" fillId="0" borderId="20" xfId="0" applyNumberFormat="1" applyFont="1" applyBorder="1" applyAlignment="1">
      <alignment/>
    </xf>
    <xf numFmtId="0" fontId="2" fillId="0" borderId="22" xfId="0" applyFont="1" applyBorder="1" applyAlignment="1">
      <alignment/>
    </xf>
    <xf numFmtId="2" fontId="2" fillId="35" borderId="0" xfId="0" applyNumberFormat="1" applyFont="1" applyFill="1" applyAlignment="1">
      <alignment/>
    </xf>
    <xf numFmtId="2" fontId="2" fillId="35" borderId="17" xfId="0" applyNumberFormat="1" applyFont="1" applyFill="1" applyBorder="1" applyAlignment="1">
      <alignment/>
    </xf>
    <xf numFmtId="2" fontId="2" fillId="35" borderId="32" xfId="0" applyNumberFormat="1" applyFont="1" applyFill="1" applyBorder="1" applyAlignment="1">
      <alignment/>
    </xf>
    <xf numFmtId="2" fontId="2" fillId="35" borderId="33" xfId="0" applyNumberFormat="1" applyFont="1" applyFill="1" applyBorder="1" applyAlignment="1">
      <alignment/>
    </xf>
    <xf numFmtId="2" fontId="2" fillId="35" borderId="34" xfId="0" applyNumberFormat="1" applyFont="1" applyFill="1" applyBorder="1" applyAlignment="1">
      <alignment/>
    </xf>
    <xf numFmtId="2" fontId="2" fillId="35" borderId="35" xfId="0" applyNumberFormat="1" applyFont="1" applyFill="1" applyBorder="1" applyAlignment="1">
      <alignment/>
    </xf>
    <xf numFmtId="2" fontId="2" fillId="35" borderId="27" xfId="0" applyNumberFormat="1" applyFont="1" applyFill="1" applyBorder="1" applyAlignment="1">
      <alignment/>
    </xf>
    <xf numFmtId="2" fontId="2" fillId="35" borderId="28" xfId="0" applyNumberFormat="1" applyFont="1" applyFill="1" applyBorder="1" applyAlignment="1">
      <alignment/>
    </xf>
    <xf numFmtId="2" fontId="2" fillId="36" borderId="0" xfId="0" applyNumberFormat="1" applyFont="1" applyFill="1" applyAlignment="1">
      <alignment/>
    </xf>
    <xf numFmtId="2" fontId="2" fillId="36" borderId="32" xfId="0" applyNumberFormat="1" applyFont="1" applyFill="1" applyBorder="1" applyAlignment="1">
      <alignment/>
    </xf>
    <xf numFmtId="2" fontId="2" fillId="36" borderId="33" xfId="0" applyNumberFormat="1" applyFont="1" applyFill="1" applyBorder="1" applyAlignment="1">
      <alignment/>
    </xf>
    <xf numFmtId="2" fontId="2" fillId="36" borderId="34" xfId="0" applyNumberFormat="1" applyFont="1" applyFill="1" applyBorder="1" applyAlignment="1">
      <alignment/>
    </xf>
    <xf numFmtId="2" fontId="2" fillId="36" borderId="35" xfId="0" applyNumberFormat="1" applyFont="1" applyFill="1" applyBorder="1" applyAlignment="1">
      <alignment/>
    </xf>
    <xf numFmtId="0" fontId="5" fillId="0" borderId="36" xfId="0" applyFont="1" applyBorder="1" applyAlignment="1">
      <alignment horizontal="center"/>
    </xf>
    <xf numFmtId="0" fontId="5" fillId="0" borderId="37" xfId="0" applyFont="1" applyBorder="1" applyAlignment="1">
      <alignment horizontal="center"/>
    </xf>
    <xf numFmtId="2" fontId="2" fillId="33" borderId="38" xfId="0" applyNumberFormat="1" applyFont="1" applyFill="1" applyBorder="1" applyAlignment="1">
      <alignment/>
    </xf>
    <xf numFmtId="2" fontId="2" fillId="35" borderId="38" xfId="0" applyNumberFormat="1" applyFont="1" applyFill="1" applyBorder="1" applyAlignment="1">
      <alignment/>
    </xf>
    <xf numFmtId="2" fontId="2" fillId="34" borderId="38" xfId="0" applyNumberFormat="1" applyFont="1" applyFill="1" applyBorder="1" applyAlignment="1">
      <alignment/>
    </xf>
    <xf numFmtId="2" fontId="2" fillId="36" borderId="39" xfId="0" applyNumberFormat="1" applyFont="1" applyFill="1" applyBorder="1" applyAlignment="1">
      <alignment/>
    </xf>
    <xf numFmtId="0" fontId="5" fillId="0" borderId="19" xfId="0" applyFont="1" applyBorder="1" applyAlignment="1">
      <alignment/>
    </xf>
    <xf numFmtId="0" fontId="2" fillId="0" borderId="40" xfId="0" applyFont="1" applyBorder="1" applyAlignment="1">
      <alignment/>
    </xf>
    <xf numFmtId="2" fontId="2" fillId="36" borderId="18" xfId="0" applyNumberFormat="1" applyFont="1" applyFill="1" applyBorder="1" applyAlignment="1">
      <alignment/>
    </xf>
    <xf numFmtId="2" fontId="2" fillId="0" borderId="41" xfId="0" applyNumberFormat="1" applyFont="1" applyBorder="1" applyAlignment="1">
      <alignment/>
    </xf>
    <xf numFmtId="2" fontId="2" fillId="0" borderId="42" xfId="0" applyNumberFormat="1" applyFont="1" applyBorder="1" applyAlignment="1">
      <alignment/>
    </xf>
    <xf numFmtId="2" fontId="2" fillId="33" borderId="42" xfId="0" applyNumberFormat="1" applyFont="1" applyFill="1" applyBorder="1" applyAlignment="1">
      <alignment/>
    </xf>
    <xf numFmtId="2" fontId="2" fillId="35" borderId="43" xfId="0" applyNumberFormat="1" applyFont="1" applyFill="1" applyBorder="1" applyAlignment="1">
      <alignment/>
    </xf>
    <xf numFmtId="2" fontId="2" fillId="34" borderId="44" xfId="0" applyNumberFormat="1" applyFont="1" applyFill="1" applyBorder="1" applyAlignment="1">
      <alignment/>
    </xf>
    <xf numFmtId="2" fontId="2" fillId="36" borderId="43" xfId="0" applyNumberFormat="1" applyFont="1" applyFill="1" applyBorder="1" applyAlignment="1">
      <alignment/>
    </xf>
    <xf numFmtId="2" fontId="2" fillId="35" borderId="30" xfId="0" applyNumberFormat="1" applyFont="1" applyFill="1" applyBorder="1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ten\Daten_Rohfassungen\BDF\BDF_49_Daten_roh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ten\Daten_Rohfassungen\BDF\BDF_49_alt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aten\Daten_Rohfassungen\BDF\BDF_ges_wg_15_Daten_roh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elle1"/>
      <sheetName val="Tabelle2"/>
      <sheetName val="Tabelle3"/>
    </sheetNames>
    <sheetDataSet>
      <sheetData sheetId="0">
        <row r="3">
          <cell r="J3">
            <v>46.70938696376337</v>
          </cell>
          <cell r="K3">
            <v>0.06219925856895621</v>
          </cell>
          <cell r="L3">
            <v>5.626</v>
          </cell>
        </row>
        <row r="4">
          <cell r="J4">
            <v>15.646754385964911</v>
          </cell>
          <cell r="K4">
            <v>0.10973080265187393</v>
          </cell>
          <cell r="L4">
            <v>9.333333333333334</v>
          </cell>
        </row>
        <row r="5">
          <cell r="J5">
            <v>5.460546678635547</v>
          </cell>
          <cell r="K5">
            <v>0.256799484576357</v>
          </cell>
          <cell r="L5">
            <v>8</v>
          </cell>
        </row>
        <row r="6">
          <cell r="J6">
            <v>1.9964067652075037</v>
          </cell>
          <cell r="K6">
            <v>0.7626685280519073</v>
          </cell>
          <cell r="L6">
            <v>5.333333333333333</v>
          </cell>
        </row>
        <row r="7">
          <cell r="J7">
            <v>0.7203773584905662</v>
          </cell>
          <cell r="K7">
            <v>0.20596887089986946</v>
          </cell>
          <cell r="L7">
            <v>7.333333333333333</v>
          </cell>
        </row>
        <row r="8">
          <cell r="J8">
            <v>45.15929528605218</v>
          </cell>
          <cell r="K8">
            <v>0.1255127859446634</v>
          </cell>
          <cell r="L8">
            <v>1.1875</v>
          </cell>
        </row>
        <row r="9">
          <cell r="J9">
            <v>13.681535836177474</v>
          </cell>
          <cell r="K9">
            <v>0.18022709505244475</v>
          </cell>
          <cell r="L9">
            <v>12</v>
          </cell>
        </row>
        <row r="10">
          <cell r="J10">
            <v>6.967563090834361</v>
          </cell>
          <cell r="K10">
            <v>0.22317519490008628</v>
          </cell>
          <cell r="L10">
            <v>9.666666666666666</v>
          </cell>
        </row>
        <row r="11">
          <cell r="J11">
            <v>2.294591725639633</v>
          </cell>
          <cell r="K11">
            <v>0.44072385897820937</v>
          </cell>
          <cell r="L11">
            <v>8.333333333333334</v>
          </cell>
        </row>
        <row r="12">
          <cell r="J12">
            <v>46.57556203170542</v>
          </cell>
          <cell r="K12">
            <v>0.07889717373100003</v>
          </cell>
          <cell r="L12">
            <v>3.4375</v>
          </cell>
        </row>
        <row r="13">
          <cell r="J13">
            <v>17.692549019607846</v>
          </cell>
          <cell r="K13">
            <v>0.10969124731872389</v>
          </cell>
          <cell r="L13">
            <v>10.5</v>
          </cell>
        </row>
        <row r="14">
          <cell r="J14">
            <v>6.362357723577236</v>
          </cell>
          <cell r="K14">
            <v>0.31644608637661115</v>
          </cell>
          <cell r="L14">
            <v>8</v>
          </cell>
        </row>
        <row r="15">
          <cell r="J15">
            <v>1.8587053597867924</v>
          </cell>
          <cell r="K15">
            <v>0.6443264872157525</v>
          </cell>
          <cell r="L15">
            <v>11.5</v>
          </cell>
        </row>
        <row r="16">
          <cell r="J16">
            <v>45.435</v>
          </cell>
          <cell r="K16">
            <v>0.08886973941487321</v>
          </cell>
          <cell r="L16">
            <v>1</v>
          </cell>
        </row>
        <row r="17">
          <cell r="J17">
            <v>9.61356750823271</v>
          </cell>
          <cell r="K17">
            <v>0.3402137796670209</v>
          </cell>
          <cell r="L17">
            <v>8</v>
          </cell>
        </row>
        <row r="18">
          <cell r="J18">
            <v>5.4828285077951</v>
          </cell>
          <cell r="K18">
            <v>0.44545069566063433</v>
          </cell>
          <cell r="L18">
            <v>6</v>
          </cell>
        </row>
        <row r="19">
          <cell r="J19">
            <v>2.1329652253488893</v>
          </cell>
          <cell r="K19">
            <v>0.4275603685053788</v>
          </cell>
          <cell r="L19">
            <v>6</v>
          </cell>
        </row>
        <row r="20">
          <cell r="J20">
            <v>1.4288148822529763</v>
          </cell>
          <cell r="K20">
            <v>0.30178446839240086</v>
          </cell>
          <cell r="L20">
            <v>49</v>
          </cell>
        </row>
        <row r="21">
          <cell r="J21">
            <v>0.4650414937759336</v>
          </cell>
          <cell r="K21">
            <v>0.3038293473854884</v>
          </cell>
          <cell r="L21">
            <v>17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abelle1"/>
      <sheetName val="Tabelle2"/>
      <sheetName val="Tabelle3"/>
    </sheetNames>
    <sheetDataSet>
      <sheetData sheetId="0">
        <row r="2">
          <cell r="J2">
            <v>0.5</v>
          </cell>
          <cell r="AG2">
            <v>0.18166666666666667</v>
          </cell>
          <cell r="AL2">
            <v>35</v>
          </cell>
        </row>
        <row r="3">
          <cell r="J3">
            <v>0.3299999237060547</v>
          </cell>
          <cell r="AG3">
            <v>0.16666666666666666</v>
          </cell>
          <cell r="AL3">
            <v>31</v>
          </cell>
        </row>
        <row r="4">
          <cell r="J4">
            <v>1.3299999237060547</v>
          </cell>
          <cell r="AG4">
            <v>0.14849624060150377</v>
          </cell>
          <cell r="AL4">
            <v>44</v>
          </cell>
        </row>
        <row r="5">
          <cell r="J5">
            <v>8.329994201660156</v>
          </cell>
          <cell r="AG5">
            <v>0.3442376950780312</v>
          </cell>
          <cell r="AL5">
            <v>11.4</v>
          </cell>
        </row>
        <row r="6">
          <cell r="J6">
            <v>5.329998016357422</v>
          </cell>
          <cell r="AG6">
            <v>0.3220762976860538</v>
          </cell>
          <cell r="AL6">
            <v>12.6</v>
          </cell>
        </row>
        <row r="7">
          <cell r="J7">
            <v>7.829998016357422</v>
          </cell>
          <cell r="AG7">
            <v>0.45838654746700724</v>
          </cell>
          <cell r="AL7">
            <v>11.6</v>
          </cell>
        </row>
        <row r="8">
          <cell r="J8">
            <v>7.109996795654297</v>
          </cell>
          <cell r="AG8">
            <v>0.35439552961397425</v>
          </cell>
          <cell r="AL8">
            <v>10.6</v>
          </cell>
        </row>
        <row r="9">
          <cell r="J9">
            <v>11.149993896484375</v>
          </cell>
          <cell r="AG9">
            <v>0.31719944609046724</v>
          </cell>
          <cell r="AL9">
            <v>7</v>
          </cell>
        </row>
        <row r="10">
          <cell r="J10">
            <v>12.629997253417969</v>
          </cell>
          <cell r="AG10">
            <v>0.19109284470308907</v>
          </cell>
          <cell r="AL10">
            <v>10.2</v>
          </cell>
        </row>
        <row r="11">
          <cell r="J11">
            <v>5.909999847412109</v>
          </cell>
          <cell r="AG11">
            <v>0.4663904606032266</v>
          </cell>
          <cell r="AL11">
            <v>3.7</v>
          </cell>
        </row>
        <row r="12">
          <cell r="J12">
            <v>12.089996337890625</v>
          </cell>
          <cell r="AG12">
            <v>0.5597996849737219</v>
          </cell>
          <cell r="AL12">
            <v>4.1</v>
          </cell>
        </row>
        <row r="13">
          <cell r="J13">
            <v>2.539999008178711</v>
          </cell>
          <cell r="AG13">
            <v>2.305628240182675</v>
          </cell>
          <cell r="AL13">
            <v>3.3</v>
          </cell>
        </row>
        <row r="14">
          <cell r="J14">
            <v>8.649993896484375</v>
          </cell>
          <cell r="AG14">
            <v>0.36429759878390333</v>
          </cell>
          <cell r="AL14">
            <v>2</v>
          </cell>
        </row>
        <row r="15">
          <cell r="J15">
            <v>1.419999122619629</v>
          </cell>
          <cell r="AG15">
            <v>0.6296327285109695</v>
          </cell>
          <cell r="AL15">
            <v>2.39</v>
          </cell>
        </row>
        <row r="16">
          <cell r="J16">
            <v>6.959999084472656</v>
          </cell>
          <cell r="AG16">
            <v>0.6638200296807445</v>
          </cell>
          <cell r="AL16">
            <v>2.55</v>
          </cell>
        </row>
        <row r="17">
          <cell r="J17">
            <v>0.6699995994567871</v>
          </cell>
          <cell r="AG17">
            <v>0.14925373134328357</v>
          </cell>
          <cell r="AL17">
            <v>29</v>
          </cell>
        </row>
        <row r="18">
          <cell r="J18">
            <v>12.329994201660156</v>
          </cell>
          <cell r="AG18">
            <v>0.5384563395512301</v>
          </cell>
          <cell r="AL18">
            <v>9.2</v>
          </cell>
        </row>
        <row r="19">
          <cell r="J19">
            <v>6.829998016357422</v>
          </cell>
          <cell r="AG19">
            <v>0.418677254503177</v>
          </cell>
          <cell r="AL19">
            <v>5.5</v>
          </cell>
        </row>
        <row r="20">
          <cell r="J20">
            <v>7.989997863769531</v>
          </cell>
          <cell r="AG20">
            <v>0.7011583609759336</v>
          </cell>
          <cell r="AL20">
            <v>3.5</v>
          </cell>
        </row>
        <row r="21">
          <cell r="J21">
            <v>2.8499984741210938</v>
          </cell>
          <cell r="AG21">
            <v>0.416964587386065</v>
          </cell>
          <cell r="AL21">
            <v>2.17</v>
          </cell>
        </row>
        <row r="22">
          <cell r="J22">
            <v>20</v>
          </cell>
          <cell r="AG22">
            <v>1.345</v>
          </cell>
          <cell r="AL22">
            <v>0.98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abelle1"/>
      <sheetName val="Tabelle2"/>
      <sheetName val="Tabelle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2"/>
  <sheetViews>
    <sheetView tabSelected="1" zoomScale="75" zoomScaleNormal="75" zoomScalePageLayoutView="0" workbookViewId="0" topLeftCell="A36">
      <selection activeCell="M42" sqref="B40:M42"/>
    </sheetView>
  </sheetViews>
  <sheetFormatPr defaultColWidth="11.421875" defaultRowHeight="15"/>
  <cols>
    <col min="1" max="1" width="41.140625" style="1" customWidth="1"/>
    <col min="2" max="5" width="5.7109375" style="1" customWidth="1"/>
    <col min="6" max="6" width="9.57421875" style="2" customWidth="1"/>
    <col min="7" max="7" width="6.28125" style="39" customWidth="1"/>
    <col min="8" max="11" width="5.7109375" style="1" customWidth="1"/>
    <col min="12" max="12" width="10.28125" style="3" customWidth="1"/>
    <col min="13" max="13" width="6.28125" style="47" customWidth="1"/>
    <col min="14" max="17" width="11.421875" style="1" customWidth="1"/>
  </cols>
  <sheetData>
    <row r="1" spans="1:17" ht="15.75" thickBot="1">
      <c r="A1"/>
      <c r="B1" s="52" t="s">
        <v>23</v>
      </c>
      <c r="C1" s="53"/>
      <c r="D1" s="53"/>
      <c r="E1" s="53"/>
      <c r="F1" s="54"/>
      <c r="G1" s="55"/>
      <c r="H1" s="53" t="s">
        <v>24</v>
      </c>
      <c r="I1" s="53"/>
      <c r="J1" s="53"/>
      <c r="K1" s="53"/>
      <c r="L1" s="56"/>
      <c r="M1" s="57"/>
      <c r="N1"/>
      <c r="O1"/>
      <c r="P1"/>
      <c r="Q1"/>
    </row>
    <row r="2" spans="1:17" ht="15.75" thickBot="1">
      <c r="A2" s="58" t="s">
        <v>22</v>
      </c>
      <c r="B2" s="59" t="s">
        <v>18</v>
      </c>
      <c r="C2" s="30" t="s">
        <v>19</v>
      </c>
      <c r="D2" s="30" t="s">
        <v>20</v>
      </c>
      <c r="E2" s="30" t="s">
        <v>21</v>
      </c>
      <c r="F2" s="18" t="s">
        <v>25</v>
      </c>
      <c r="G2" s="40" t="s">
        <v>26</v>
      </c>
      <c r="H2" s="30" t="s">
        <v>18</v>
      </c>
      <c r="I2" s="30" t="s">
        <v>19</v>
      </c>
      <c r="J2" s="30" t="s">
        <v>20</v>
      </c>
      <c r="K2" s="30" t="s">
        <v>21</v>
      </c>
      <c r="L2" s="19" t="s">
        <v>25</v>
      </c>
      <c r="M2" s="60" t="s">
        <v>26</v>
      </c>
      <c r="N2"/>
      <c r="O2"/>
      <c r="P2"/>
      <c r="Q2"/>
    </row>
    <row r="3" spans="1:13" ht="15">
      <c r="A3" s="21" t="s">
        <v>27</v>
      </c>
      <c r="B3" s="24">
        <f>'[1]Tabelle1'!$J$3</f>
        <v>46.70938696376337</v>
      </c>
      <c r="C3" s="11">
        <f>'[1]Tabelle1'!$J$8</f>
        <v>45.15929528605218</v>
      </c>
      <c r="D3" s="11">
        <f>'[1]Tabelle1'!$J$12</f>
        <v>46.57556203170542</v>
      </c>
      <c r="E3" s="11">
        <f>'[1]Tabelle1'!$J$16</f>
        <v>45.435</v>
      </c>
      <c r="F3" s="12">
        <f aca="true" t="shared" si="0" ref="F3:F14">AVERAGE(B3:E3)</f>
        <v>45.969811070380246</v>
      </c>
      <c r="G3" s="41">
        <f aca="true" t="shared" si="1" ref="G3:G12">STDEV(B3:E3)</f>
        <v>0.7867370265567403</v>
      </c>
      <c r="H3" s="24">
        <f>'[2]Tabelle1'!$AL$2</f>
        <v>35</v>
      </c>
      <c r="I3" s="11">
        <f>'[2]Tabelle1'!$AL$3</f>
        <v>31</v>
      </c>
      <c r="J3" s="11">
        <f>'[2]Tabelle1'!$AL$4</f>
        <v>44</v>
      </c>
      <c r="K3" s="11">
        <f>'[2]Tabelle1'!$AL$17</f>
        <v>29</v>
      </c>
      <c r="L3" s="35">
        <f aca="true" t="shared" si="2" ref="L3:L14">AVERAGE(H3:K3)</f>
        <v>34.75</v>
      </c>
      <c r="M3" s="48">
        <f aca="true" t="shared" si="3" ref="M3:M12">STDEV(H3:K3)</f>
        <v>6.652067347825035</v>
      </c>
    </row>
    <row r="4" spans="1:13" ht="15">
      <c r="A4" s="21" t="s">
        <v>10</v>
      </c>
      <c r="B4" s="25"/>
      <c r="C4" s="6"/>
      <c r="D4" s="6"/>
      <c r="E4" s="6"/>
      <c r="F4" s="5" t="e">
        <f t="shared" si="0"/>
        <v>#DIV/0!</v>
      </c>
      <c r="G4" s="42" t="e">
        <f t="shared" si="1"/>
        <v>#DIV/0!</v>
      </c>
      <c r="H4" s="25"/>
      <c r="I4" s="6"/>
      <c r="J4" s="6"/>
      <c r="K4" s="6"/>
      <c r="L4" s="32" t="e">
        <f t="shared" si="2"/>
        <v>#DIV/0!</v>
      </c>
      <c r="M4" s="49" t="e">
        <f t="shared" si="3"/>
        <v>#DIV/0!</v>
      </c>
    </row>
    <row r="5" spans="1:13" ht="15">
      <c r="A5" s="21" t="s">
        <v>11</v>
      </c>
      <c r="B5" s="25"/>
      <c r="C5" s="6"/>
      <c r="D5" s="6"/>
      <c r="E5" s="6"/>
      <c r="F5" s="5" t="e">
        <f t="shared" si="0"/>
        <v>#DIV/0!</v>
      </c>
      <c r="G5" s="42" t="e">
        <f t="shared" si="1"/>
        <v>#DIV/0!</v>
      </c>
      <c r="H5" s="25"/>
      <c r="I5" s="6"/>
      <c r="J5" s="6"/>
      <c r="K5" s="6"/>
      <c r="L5" s="32" t="e">
        <f t="shared" si="2"/>
        <v>#DIV/0!</v>
      </c>
      <c r="M5" s="49" t="e">
        <f t="shared" si="3"/>
        <v>#DIV/0!</v>
      </c>
    </row>
    <row r="6" spans="1:13" ht="15">
      <c r="A6" s="21" t="s">
        <v>12</v>
      </c>
      <c r="B6" s="31"/>
      <c r="C6" s="6"/>
      <c r="D6" s="6"/>
      <c r="E6" s="6"/>
      <c r="F6" s="5" t="e">
        <f t="shared" si="0"/>
        <v>#DIV/0!</v>
      </c>
      <c r="G6" s="42" t="e">
        <f t="shared" si="1"/>
        <v>#DIV/0!</v>
      </c>
      <c r="H6" s="25"/>
      <c r="I6" s="6"/>
      <c r="J6" s="6"/>
      <c r="K6" s="6"/>
      <c r="L6" s="32" t="e">
        <f t="shared" si="2"/>
        <v>#DIV/0!</v>
      </c>
      <c r="M6" s="49" t="e">
        <f t="shared" si="3"/>
        <v>#DIV/0!</v>
      </c>
    </row>
    <row r="7" spans="1:13" ht="15">
      <c r="A7" s="21" t="s">
        <v>13</v>
      </c>
      <c r="B7" s="25"/>
      <c r="C7" s="6"/>
      <c r="D7" s="6"/>
      <c r="E7" s="6"/>
      <c r="F7" s="5" t="e">
        <f t="shared" si="0"/>
        <v>#DIV/0!</v>
      </c>
      <c r="G7" s="42" t="e">
        <f t="shared" si="1"/>
        <v>#DIV/0!</v>
      </c>
      <c r="H7" s="25"/>
      <c r="I7" s="6"/>
      <c r="J7" s="6"/>
      <c r="K7" s="6"/>
      <c r="L7" s="32" t="e">
        <f t="shared" si="2"/>
        <v>#DIV/0!</v>
      </c>
      <c r="M7" s="49" t="e">
        <f t="shared" si="3"/>
        <v>#DIV/0!</v>
      </c>
    </row>
    <row r="8" spans="1:13" ht="15">
      <c r="A8" s="21" t="s">
        <v>0</v>
      </c>
      <c r="B8" s="25">
        <f>'[1]Tabelle1'!$J$4</f>
        <v>15.646754385964911</v>
      </c>
      <c r="C8" s="6">
        <f>'[1]Tabelle1'!$J$9</f>
        <v>13.681535836177474</v>
      </c>
      <c r="D8" s="6">
        <f>'[1]Tabelle1'!$J$13</f>
        <v>17.692549019607846</v>
      </c>
      <c r="E8" s="6">
        <f>'[1]Tabelle1'!$J$17</f>
        <v>9.61356750823271</v>
      </c>
      <c r="F8" s="5">
        <f t="shared" si="0"/>
        <v>14.158601687495736</v>
      </c>
      <c r="G8" s="42">
        <f t="shared" si="1"/>
        <v>3.444237202306998</v>
      </c>
      <c r="H8" s="25">
        <f>'[2]Tabelle1'!$AL$5</f>
        <v>11.4</v>
      </c>
      <c r="I8" s="6">
        <f>'[2]Tabelle1'!$AL$6</f>
        <v>12.6</v>
      </c>
      <c r="J8" s="6">
        <f>'[2]Tabelle1'!$AL$7</f>
        <v>11.6</v>
      </c>
      <c r="K8" s="6">
        <f>'[2]Tabelle1'!$AL$18</f>
        <v>9.2</v>
      </c>
      <c r="L8" s="32">
        <f t="shared" si="2"/>
        <v>11.2</v>
      </c>
      <c r="M8" s="49">
        <f t="shared" si="3"/>
        <v>1.4329456840136547</v>
      </c>
    </row>
    <row r="9" spans="1:13" ht="15">
      <c r="A9" s="21" t="s">
        <v>1</v>
      </c>
      <c r="B9" s="25">
        <f>'[1]Tabelle1'!$J$5</f>
        <v>5.460546678635547</v>
      </c>
      <c r="C9" s="6">
        <f>'[1]Tabelle1'!$J$10</f>
        <v>6.967563090834361</v>
      </c>
      <c r="D9" s="6">
        <f>'[1]Tabelle1'!$J$14</f>
        <v>6.362357723577236</v>
      </c>
      <c r="E9" s="6">
        <f>'[1]Tabelle1'!$J$18</f>
        <v>5.4828285077951</v>
      </c>
      <c r="F9" s="5">
        <f t="shared" si="0"/>
        <v>6.068324000210561</v>
      </c>
      <c r="G9" s="42">
        <f t="shared" si="1"/>
        <v>0.7319574251832084</v>
      </c>
      <c r="H9" s="25">
        <f>'[2]Tabelle1'!$AL$8</f>
        <v>10.6</v>
      </c>
      <c r="I9" s="6">
        <f>'[2]Tabelle1'!$AL$9</f>
        <v>7</v>
      </c>
      <c r="J9" s="6">
        <f>'[2]Tabelle1'!$AL$10</f>
        <v>10.2</v>
      </c>
      <c r="K9" s="6">
        <f>'[2]Tabelle1'!$AL$19</f>
        <v>5.5</v>
      </c>
      <c r="L9" s="32">
        <f t="shared" si="2"/>
        <v>8.325</v>
      </c>
      <c r="M9" s="49">
        <f t="shared" si="3"/>
        <v>2.4784067462787465</v>
      </c>
    </row>
    <row r="10" spans="1:13" ht="15">
      <c r="A10" s="21" t="s">
        <v>2</v>
      </c>
      <c r="B10" s="25">
        <f>'[1]Tabelle1'!$J$6</f>
        <v>1.9964067652075037</v>
      </c>
      <c r="C10" s="6">
        <f>'[1]Tabelle1'!$J$11</f>
        <v>2.294591725639633</v>
      </c>
      <c r="D10" s="6">
        <f>'[1]Tabelle1'!$J$15</f>
        <v>1.8587053597867924</v>
      </c>
      <c r="E10" s="6">
        <f>'[1]Tabelle1'!$J$19</f>
        <v>2.1329652253488893</v>
      </c>
      <c r="F10" s="5">
        <f t="shared" si="0"/>
        <v>2.070667268995704</v>
      </c>
      <c r="G10" s="42">
        <f t="shared" si="1"/>
        <v>0.18660624411437965</v>
      </c>
      <c r="H10" s="25">
        <f>'[2]Tabelle1'!$AL$11</f>
        <v>3.7</v>
      </c>
      <c r="I10" s="6">
        <f>'[2]Tabelle1'!$AL$12</f>
        <v>4.1</v>
      </c>
      <c r="J10" s="6">
        <f>'[2]Tabelle1'!$AL$13</f>
        <v>3.3</v>
      </c>
      <c r="K10" s="6">
        <f>'[2]Tabelle1'!$AL$20</f>
        <v>3.5</v>
      </c>
      <c r="L10" s="32">
        <f t="shared" si="2"/>
        <v>3.65</v>
      </c>
      <c r="M10" s="49">
        <f t="shared" si="3"/>
        <v>0.34156502553198653</v>
      </c>
    </row>
    <row r="11" spans="1:13" ht="15">
      <c r="A11" s="21" t="s">
        <v>3</v>
      </c>
      <c r="B11" s="25">
        <f>'[1]Tabelle1'!$J$7</f>
        <v>0.7203773584905662</v>
      </c>
      <c r="C11" s="6"/>
      <c r="D11" s="6"/>
      <c r="E11" s="6">
        <f>'[1]Tabelle1'!$J$20</f>
        <v>1.4288148822529763</v>
      </c>
      <c r="F11" s="5">
        <f t="shared" si="0"/>
        <v>1.0745961203717713</v>
      </c>
      <c r="G11" s="42">
        <f t="shared" si="1"/>
        <v>0.5009409770994059</v>
      </c>
      <c r="H11" s="25">
        <f>'[2]Tabelle1'!$AL$14</f>
        <v>2</v>
      </c>
      <c r="I11" s="6">
        <f>'[2]Tabelle1'!$AL$15</f>
        <v>2.39</v>
      </c>
      <c r="J11" s="6">
        <f>'[2]Tabelle1'!$AL$16</f>
        <v>2.55</v>
      </c>
      <c r="K11" s="6">
        <f>'[2]Tabelle1'!$AL$21</f>
        <v>2.17</v>
      </c>
      <c r="L11" s="32">
        <f t="shared" si="2"/>
        <v>2.2775</v>
      </c>
      <c r="M11" s="49">
        <f t="shared" si="3"/>
        <v>0.2418505047889432</v>
      </c>
    </row>
    <row r="12" spans="1:13" ht="15.75" thickBot="1">
      <c r="A12" s="21" t="s">
        <v>4</v>
      </c>
      <c r="B12" s="25"/>
      <c r="C12" s="6"/>
      <c r="D12" s="6"/>
      <c r="E12" s="6">
        <f>'[1]Tabelle1'!$J$21</f>
        <v>0.4650414937759336</v>
      </c>
      <c r="F12" s="5">
        <f t="shared" si="0"/>
        <v>0.4650414937759336</v>
      </c>
      <c r="G12" s="43" t="e">
        <f t="shared" si="1"/>
        <v>#DIV/0!</v>
      </c>
      <c r="H12" s="25"/>
      <c r="I12" s="6"/>
      <c r="J12" s="6"/>
      <c r="K12" s="6">
        <f>'[2]Tabelle1'!$AL$22</f>
        <v>0.98</v>
      </c>
      <c r="L12" s="32">
        <f t="shared" si="2"/>
        <v>0.98</v>
      </c>
      <c r="M12" s="50" t="e">
        <f t="shared" si="3"/>
        <v>#DIV/0!</v>
      </c>
    </row>
    <row r="13" spans="1:13" ht="15">
      <c r="A13" s="28" t="s">
        <v>28</v>
      </c>
      <c r="B13" s="10">
        <f>'[1]Tabelle1'!$L$3</f>
        <v>5.626</v>
      </c>
      <c r="C13" s="16">
        <f>'[1]Tabelle1'!$L$8</f>
        <v>1.1875</v>
      </c>
      <c r="D13" s="16">
        <f>'[1]Tabelle1'!$L$12</f>
        <v>3.4375</v>
      </c>
      <c r="E13" s="16">
        <f>'[1]Tabelle1'!$L$16</f>
        <v>1</v>
      </c>
      <c r="F13" s="18">
        <f t="shared" si="0"/>
        <v>2.8127500000000003</v>
      </c>
      <c r="G13" s="44">
        <v>0.3884262381714181</v>
      </c>
      <c r="H13" s="10">
        <f>'[2]Tabelle1'!$J$2</f>
        <v>0.5</v>
      </c>
      <c r="I13" s="16">
        <f>'[2]Tabelle1'!$J$3</f>
        <v>0.3299999237060547</v>
      </c>
      <c r="J13" s="16">
        <f>'[2]Tabelle1'!$J$4</f>
        <v>1.3299999237060547</v>
      </c>
      <c r="K13" s="16">
        <f>'[2]Tabelle1'!$J$17</f>
        <v>0.6699995994567871</v>
      </c>
      <c r="L13" s="34">
        <f t="shared" si="2"/>
        <v>0.7074998617172241</v>
      </c>
      <c r="M13" s="51">
        <v>0.24944938117648088</v>
      </c>
    </row>
    <row r="14" spans="1:13" ht="15">
      <c r="A14" s="21" t="s">
        <v>29</v>
      </c>
      <c r="B14" s="17"/>
      <c r="C14" s="7"/>
      <c r="D14" s="7"/>
      <c r="E14" s="7"/>
      <c r="F14" s="5" t="e">
        <f t="shared" si="0"/>
        <v>#DIV/0!</v>
      </c>
      <c r="G14" s="42" t="e">
        <v>#DIV/0!</v>
      </c>
      <c r="H14" s="17"/>
      <c r="I14" s="7"/>
      <c r="J14" s="7"/>
      <c r="K14" s="7"/>
      <c r="L14" s="32" t="e">
        <f t="shared" si="2"/>
        <v>#DIV/0!</v>
      </c>
      <c r="M14" s="49" t="e">
        <v>#DIV/0!</v>
      </c>
    </row>
    <row r="15" spans="1:13" ht="15">
      <c r="A15" s="21" t="s">
        <v>30</v>
      </c>
      <c r="B15" s="17"/>
      <c r="C15" s="7"/>
      <c r="D15" s="7"/>
      <c r="E15" s="7"/>
      <c r="F15" s="5" t="e">
        <f aca="true" t="shared" si="4" ref="F15:F39">AVERAGE(B15:E15)</f>
        <v>#DIV/0!</v>
      </c>
      <c r="G15" s="42" t="e">
        <v>#DIV/0!</v>
      </c>
      <c r="H15" s="17"/>
      <c r="I15" s="7"/>
      <c r="J15" s="7"/>
      <c r="K15" s="7"/>
      <c r="L15" s="32" t="e">
        <f aca="true" t="shared" si="5" ref="L15:L39">AVERAGE(H15:K15)</f>
        <v>#DIV/0!</v>
      </c>
      <c r="M15" s="49" t="e">
        <v>#DIV/0!</v>
      </c>
    </row>
    <row r="16" spans="1:13" ht="15">
      <c r="A16" s="21" t="s">
        <v>31</v>
      </c>
      <c r="B16" s="17"/>
      <c r="C16" s="7"/>
      <c r="D16" s="7"/>
      <c r="E16" s="7"/>
      <c r="F16" s="5" t="e">
        <f t="shared" si="4"/>
        <v>#DIV/0!</v>
      </c>
      <c r="G16" s="42" t="e">
        <v>#DIV/0!</v>
      </c>
      <c r="H16" s="17"/>
      <c r="I16" s="7"/>
      <c r="J16" s="7"/>
      <c r="K16" s="7"/>
      <c r="L16" s="32" t="e">
        <f t="shared" si="5"/>
        <v>#DIV/0!</v>
      </c>
      <c r="M16" s="49" t="e">
        <v>#DIV/0!</v>
      </c>
    </row>
    <row r="17" spans="1:13" ht="15">
      <c r="A17" s="27" t="s">
        <v>32</v>
      </c>
      <c r="B17" s="17"/>
      <c r="C17" s="7"/>
      <c r="D17" s="7"/>
      <c r="E17" s="7"/>
      <c r="F17" s="5" t="e">
        <f t="shared" si="4"/>
        <v>#DIV/0!</v>
      </c>
      <c r="G17" s="42" t="e">
        <v>#DIV/0!</v>
      </c>
      <c r="H17" s="17"/>
      <c r="I17" s="7"/>
      <c r="J17" s="7"/>
      <c r="K17" s="7"/>
      <c r="L17" s="32" t="e">
        <f t="shared" si="5"/>
        <v>#DIV/0!</v>
      </c>
      <c r="M17" s="49" t="e">
        <v>#DIV/0!</v>
      </c>
    </row>
    <row r="18" spans="1:13" ht="15">
      <c r="A18" s="21" t="s">
        <v>33</v>
      </c>
      <c r="B18" s="13">
        <f>'[1]Tabelle1'!$L$4</f>
        <v>9.333333333333334</v>
      </c>
      <c r="C18" s="4">
        <f>'[1]Tabelle1'!$L$9</f>
        <v>12</v>
      </c>
      <c r="D18" s="4">
        <f>'[1]Tabelle1'!$L$13</f>
        <v>10.5</v>
      </c>
      <c r="E18" s="4">
        <f>'[1]Tabelle1'!$L$17</f>
        <v>8</v>
      </c>
      <c r="F18" s="5">
        <f t="shared" si="4"/>
        <v>9.958333333333334</v>
      </c>
      <c r="G18" s="42">
        <v>3.1195322536369914</v>
      </c>
      <c r="H18" s="13">
        <f>'[2]Tabelle1'!$J$5</f>
        <v>8.329994201660156</v>
      </c>
      <c r="I18" s="4">
        <f>'[2]Tabelle1'!$J$6</f>
        <v>5.329998016357422</v>
      </c>
      <c r="J18" s="4">
        <f>'[2]Tabelle1'!$J$7</f>
        <v>7.829998016357422</v>
      </c>
      <c r="K18" s="4">
        <f>'[2]Tabelle1'!$J$18</f>
        <v>12.329994201660156</v>
      </c>
      <c r="L18" s="32">
        <f t="shared" si="5"/>
        <v>8.454996109008789</v>
      </c>
      <c r="M18" s="49">
        <v>0.34588071978101537</v>
      </c>
    </row>
    <row r="19" spans="1:13" ht="15">
      <c r="A19" s="21" t="s">
        <v>34</v>
      </c>
      <c r="B19" s="13">
        <f>'[1]Tabelle1'!$L$5</f>
        <v>8</v>
      </c>
      <c r="C19" s="4">
        <f>'[1]Tabelle1'!$L$10</f>
        <v>9.666666666666666</v>
      </c>
      <c r="D19" s="4">
        <f>'[1]Tabelle1'!$L$14</f>
        <v>8</v>
      </c>
      <c r="E19" s="4">
        <f>'[1]Tabelle1'!$L$18</f>
        <v>6</v>
      </c>
      <c r="F19" s="5">
        <f t="shared" si="4"/>
        <v>7.916666666666666</v>
      </c>
      <c r="G19" s="42">
        <v>0.5692750425533128</v>
      </c>
      <c r="H19" s="13">
        <f>'[2]Tabelle1'!$J$8</f>
        <v>7.109996795654297</v>
      </c>
      <c r="I19" s="4">
        <f>'[2]Tabelle1'!$J$9</f>
        <v>11.149993896484375</v>
      </c>
      <c r="J19" s="4">
        <f>'[2]Tabelle1'!$J$10</f>
        <v>12.629997253417969</v>
      </c>
      <c r="K19" s="4">
        <f>'[2]Tabelle1'!$J$19</f>
        <v>6.829998016357422</v>
      </c>
      <c r="L19" s="32">
        <f t="shared" si="5"/>
        <v>9.429996490478516</v>
      </c>
      <c r="M19" s="49">
        <v>1.789458210680411</v>
      </c>
    </row>
    <row r="20" spans="1:13" ht="15">
      <c r="A20" s="21" t="s">
        <v>35</v>
      </c>
      <c r="B20" s="13">
        <f>'[1]Tabelle1'!$L$6</f>
        <v>5.333333333333333</v>
      </c>
      <c r="C20" s="4">
        <f>'[1]Tabelle1'!$L$11</f>
        <v>8.333333333333334</v>
      </c>
      <c r="D20" s="4">
        <f>'[1]Tabelle1'!$L$15</f>
        <v>11.5</v>
      </c>
      <c r="E20" s="4">
        <f>'[1]Tabelle1'!$L$19</f>
        <v>6</v>
      </c>
      <c r="F20" s="5">
        <f t="shared" si="4"/>
        <v>7.791666666666667</v>
      </c>
      <c r="G20" s="42">
        <v>1.9813949444585608</v>
      </c>
      <c r="H20" s="13">
        <f>'[2]Tabelle1'!$J$11</f>
        <v>5.909999847412109</v>
      </c>
      <c r="I20" s="4">
        <f>'[2]Tabelle1'!$J$12</f>
        <v>12.089996337890625</v>
      </c>
      <c r="J20" s="4">
        <f>'[2]Tabelle1'!$J$13</f>
        <v>2.539999008178711</v>
      </c>
      <c r="K20" s="4">
        <f>'[2]Tabelle1'!$J$20</f>
        <v>7.989997863769531</v>
      </c>
      <c r="L20" s="32">
        <f t="shared" si="5"/>
        <v>7.132498264312744</v>
      </c>
      <c r="M20" s="49">
        <v>1.775313877492315</v>
      </c>
    </row>
    <row r="21" spans="1:13" ht="15">
      <c r="A21" s="21" t="s">
        <v>36</v>
      </c>
      <c r="B21" s="13">
        <f>'[1]Tabelle1'!$L$7</f>
        <v>7.333333333333333</v>
      </c>
      <c r="C21" s="4"/>
      <c r="D21" s="4"/>
      <c r="E21" s="4">
        <f>'[1]Tabelle1'!$L$20</f>
        <v>49</v>
      </c>
      <c r="F21" s="5">
        <f t="shared" si="4"/>
        <v>28.166666666666668</v>
      </c>
      <c r="G21" s="42" t="e">
        <v>#DIV/0!</v>
      </c>
      <c r="H21" s="13">
        <f>'[2]Tabelle1'!$J$14</f>
        <v>8.649993896484375</v>
      </c>
      <c r="I21" s="4">
        <f>'[2]Tabelle1'!$J$15</f>
        <v>1.419999122619629</v>
      </c>
      <c r="J21" s="4">
        <f>'[2]Tabelle1'!$J$16</f>
        <v>6.959999084472656</v>
      </c>
      <c r="K21" s="4">
        <f>'[2]Tabelle1'!$J$21</f>
        <v>2.8499984741210938</v>
      </c>
      <c r="L21" s="32">
        <f t="shared" si="5"/>
        <v>4.9699976444244385</v>
      </c>
      <c r="M21" s="49">
        <v>3.729481026730119</v>
      </c>
    </row>
    <row r="22" spans="1:13" ht="15">
      <c r="A22" s="21" t="s">
        <v>37</v>
      </c>
      <c r="B22" s="13"/>
      <c r="C22" s="4"/>
      <c r="D22" s="4"/>
      <c r="E22" s="4">
        <f>'[1]Tabelle1'!$L$21</f>
        <v>17</v>
      </c>
      <c r="F22" s="5">
        <f t="shared" si="4"/>
        <v>17</v>
      </c>
      <c r="G22" s="42" t="e">
        <v>#DIV/0!</v>
      </c>
      <c r="H22" s="13"/>
      <c r="I22" s="4"/>
      <c r="J22" s="4"/>
      <c r="K22" s="4">
        <f>'[2]Tabelle1'!$J$22</f>
        <v>20</v>
      </c>
      <c r="L22" s="32">
        <f t="shared" si="5"/>
        <v>20</v>
      </c>
      <c r="M22" s="49" t="e">
        <v>#DIV/0!</v>
      </c>
    </row>
    <row r="23" spans="1:13" ht="15">
      <c r="A23" s="21" t="s">
        <v>38</v>
      </c>
      <c r="B23" s="25">
        <f>B18</f>
        <v>9.333333333333334</v>
      </c>
      <c r="C23" s="6">
        <v>10</v>
      </c>
      <c r="D23" s="6">
        <v>10</v>
      </c>
      <c r="E23" s="6">
        <v>8</v>
      </c>
      <c r="F23" s="5">
        <f t="shared" si="4"/>
        <v>9.333333333333334</v>
      </c>
      <c r="G23" s="42">
        <v>3.1181671967145492</v>
      </c>
      <c r="H23" s="37">
        <f>H18</f>
        <v>8.329994201660156</v>
      </c>
      <c r="I23" s="6">
        <f>I18</f>
        <v>5.329998016357422</v>
      </c>
      <c r="J23" s="6">
        <f>J18</f>
        <v>7.829998016357422</v>
      </c>
      <c r="K23" s="23">
        <v>10</v>
      </c>
      <c r="L23" s="32">
        <f t="shared" si="5"/>
        <v>7.87249755859375</v>
      </c>
      <c r="M23" s="49">
        <v>0.34588071978101537</v>
      </c>
    </row>
    <row r="24" spans="1:13" ht="15">
      <c r="A24" s="21" t="s">
        <v>39</v>
      </c>
      <c r="B24" s="25">
        <f>10-B18</f>
        <v>0.6666666666666661</v>
      </c>
      <c r="C24" s="6">
        <v>0</v>
      </c>
      <c r="D24" s="6">
        <v>0</v>
      </c>
      <c r="E24" s="6">
        <v>2</v>
      </c>
      <c r="F24" s="5">
        <f t="shared" si="4"/>
        <v>0.6666666666666665</v>
      </c>
      <c r="G24" s="42">
        <v>3.118167196714549</v>
      </c>
      <c r="H24" s="37">
        <f>10-H18</f>
        <v>1.6700057983398438</v>
      </c>
      <c r="I24" s="6">
        <f>10-I18</f>
        <v>4.670001983642578</v>
      </c>
      <c r="J24" s="6">
        <f>10-J18</f>
        <v>2.170001983642578</v>
      </c>
      <c r="K24" s="23">
        <v>0</v>
      </c>
      <c r="L24" s="32">
        <f t="shared" si="5"/>
        <v>2.12750244140625</v>
      </c>
      <c r="M24" s="49">
        <v>1.2003714250494455</v>
      </c>
    </row>
    <row r="25" spans="1:13" ht="15">
      <c r="A25" s="21" t="s">
        <v>40</v>
      </c>
      <c r="B25" s="13">
        <f aca="true" t="shared" si="6" ref="B25:D27">B18</f>
        <v>9.333333333333334</v>
      </c>
      <c r="C25" s="4">
        <f t="shared" si="6"/>
        <v>12</v>
      </c>
      <c r="D25" s="4">
        <f t="shared" si="6"/>
        <v>10.5</v>
      </c>
      <c r="E25" s="4">
        <v>8</v>
      </c>
      <c r="F25" s="5">
        <f t="shared" si="4"/>
        <v>9.958333333333334</v>
      </c>
      <c r="G25" s="42" t="e">
        <v>#DIV/0!</v>
      </c>
      <c r="H25" s="21">
        <f aca="true" t="shared" si="7" ref="H25:K28">H18</f>
        <v>8.329994201660156</v>
      </c>
      <c r="I25" s="4">
        <f t="shared" si="7"/>
        <v>5.329998016357422</v>
      </c>
      <c r="J25" s="4">
        <f t="shared" si="7"/>
        <v>7.829998016357422</v>
      </c>
      <c r="K25" s="38">
        <f t="shared" si="7"/>
        <v>12.329994201660156</v>
      </c>
      <c r="L25" s="32">
        <f t="shared" si="5"/>
        <v>8.454996109008789</v>
      </c>
      <c r="M25" s="49">
        <v>1.2287503136360833</v>
      </c>
    </row>
    <row r="26" spans="1:13" ht="15">
      <c r="A26" s="21" t="s">
        <v>41</v>
      </c>
      <c r="B26" s="13">
        <f t="shared" si="6"/>
        <v>8</v>
      </c>
      <c r="C26" s="4">
        <f t="shared" si="6"/>
        <v>9.666666666666666</v>
      </c>
      <c r="D26" s="4">
        <f t="shared" si="6"/>
        <v>8</v>
      </c>
      <c r="E26" s="4">
        <v>6</v>
      </c>
      <c r="F26" s="5">
        <f t="shared" si="4"/>
        <v>7.916666666666666</v>
      </c>
      <c r="G26" s="42">
        <v>3.1195322536369914</v>
      </c>
      <c r="H26" s="21">
        <f t="shared" si="7"/>
        <v>7.109996795654297</v>
      </c>
      <c r="I26" s="4">
        <f t="shared" si="7"/>
        <v>11.149993896484375</v>
      </c>
      <c r="J26" s="4">
        <f t="shared" si="7"/>
        <v>12.629997253417969</v>
      </c>
      <c r="K26" s="38">
        <f t="shared" si="7"/>
        <v>6.829998016357422</v>
      </c>
      <c r="L26" s="32">
        <f t="shared" si="5"/>
        <v>9.429996490478516</v>
      </c>
      <c r="M26" s="49">
        <v>0.34588071978101537</v>
      </c>
    </row>
    <row r="27" spans="1:13" ht="15">
      <c r="A27" s="21" t="s">
        <v>42</v>
      </c>
      <c r="B27" s="13">
        <f t="shared" si="6"/>
        <v>5.333333333333333</v>
      </c>
      <c r="C27" s="4">
        <f t="shared" si="6"/>
        <v>8.333333333333334</v>
      </c>
      <c r="D27" s="4">
        <f t="shared" si="6"/>
        <v>11.5</v>
      </c>
      <c r="E27" s="4">
        <v>6</v>
      </c>
      <c r="F27" s="5">
        <f t="shared" si="4"/>
        <v>7.791666666666667</v>
      </c>
      <c r="G27" s="42">
        <v>0.5692750425533128</v>
      </c>
      <c r="H27" s="21">
        <f t="shared" si="7"/>
        <v>5.909999847412109</v>
      </c>
      <c r="I27" s="4">
        <f t="shared" si="7"/>
        <v>12.089996337890625</v>
      </c>
      <c r="J27" s="4">
        <f t="shared" si="7"/>
        <v>2.539999008178711</v>
      </c>
      <c r="K27" s="38">
        <f t="shared" si="7"/>
        <v>7.989997863769531</v>
      </c>
      <c r="L27" s="32">
        <f t="shared" si="5"/>
        <v>7.132498264312744</v>
      </c>
      <c r="M27" s="49">
        <v>1.789458210680411</v>
      </c>
    </row>
    <row r="28" spans="1:13" ht="15">
      <c r="A28" s="21" t="s">
        <v>43</v>
      </c>
      <c r="B28" s="13">
        <f>B21</f>
        <v>7.333333333333333</v>
      </c>
      <c r="C28" s="4">
        <v>0</v>
      </c>
      <c r="D28" s="4">
        <v>0</v>
      </c>
      <c r="E28" s="4">
        <v>10</v>
      </c>
      <c r="F28" s="5">
        <f t="shared" si="4"/>
        <v>4.333333333333333</v>
      </c>
      <c r="G28" s="42">
        <v>1.8521766474430432</v>
      </c>
      <c r="H28" s="21">
        <f t="shared" si="7"/>
        <v>8.649993896484375</v>
      </c>
      <c r="I28" s="4">
        <f t="shared" si="7"/>
        <v>1.419999122619629</v>
      </c>
      <c r="J28" s="4">
        <f t="shared" si="7"/>
        <v>6.959999084472656</v>
      </c>
      <c r="K28" s="38">
        <f t="shared" si="7"/>
        <v>2.8499984741210938</v>
      </c>
      <c r="L28" s="32">
        <f t="shared" si="5"/>
        <v>4.9699976444244385</v>
      </c>
      <c r="M28" s="49">
        <v>1.775313877492315</v>
      </c>
    </row>
    <row r="29" spans="1:13" ht="15.75" thickBot="1">
      <c r="A29" s="21" t="s">
        <v>44</v>
      </c>
      <c r="B29" s="13"/>
      <c r="C29" s="4"/>
      <c r="D29" s="4"/>
      <c r="E29" s="4"/>
      <c r="F29" s="5" t="e">
        <f t="shared" si="4"/>
        <v>#DIV/0!</v>
      </c>
      <c r="G29" s="42">
        <v>4</v>
      </c>
      <c r="H29" s="13"/>
      <c r="I29" s="4"/>
      <c r="J29" s="4"/>
      <c r="K29" s="4"/>
      <c r="L29" s="32" t="e">
        <f t="shared" si="5"/>
        <v>#DIV/0!</v>
      </c>
      <c r="M29" s="49">
        <v>3.3570856872176082</v>
      </c>
    </row>
    <row r="30" spans="1:13" ht="15.75" thickBot="1">
      <c r="A30" s="20" t="s">
        <v>45</v>
      </c>
      <c r="B30" s="24">
        <f>'[1]Tabelle1'!$K$3</f>
        <v>0.06219925856895621</v>
      </c>
      <c r="C30" s="11">
        <f>'[1]Tabelle1'!$K$8</f>
        <v>0.1255127859446634</v>
      </c>
      <c r="D30" s="11">
        <f>'[1]Tabelle1'!$K$12</f>
        <v>0.07889717373100003</v>
      </c>
      <c r="E30" s="11">
        <f>'[1]Tabelle1'!$K$16</f>
        <v>0.08886973941487321</v>
      </c>
      <c r="F30" s="12">
        <f t="shared" si="4"/>
        <v>0.08886973941487321</v>
      </c>
      <c r="G30" s="43" t="e">
        <v>#DIV/0!</v>
      </c>
      <c r="H30" s="24">
        <f>'[2]Tabelle1'!$AG$2</f>
        <v>0.18166666666666667</v>
      </c>
      <c r="I30" s="11">
        <f>'[2]Tabelle1'!$AG$3</f>
        <v>0.16666666666666666</v>
      </c>
      <c r="J30" s="11">
        <f>'[2]Tabelle1'!$AG$4</f>
        <v>0.14849624060150377</v>
      </c>
      <c r="K30" s="11">
        <f>'[2]Tabelle1'!$AG$17</f>
        <v>0.14925373134328357</v>
      </c>
      <c r="L30" s="35">
        <f t="shared" si="5"/>
        <v>0.16152082631953016</v>
      </c>
      <c r="M30" s="49" t="e">
        <v>#DIV/0!</v>
      </c>
    </row>
    <row r="31" spans="1:13" ht="15">
      <c r="A31" s="27" t="s">
        <v>14</v>
      </c>
      <c r="B31" s="29"/>
      <c r="C31" s="8"/>
      <c r="D31" s="8"/>
      <c r="E31" s="8"/>
      <c r="F31" s="9" t="e">
        <f t="shared" si="4"/>
        <v>#DIV/0!</v>
      </c>
      <c r="G31" s="44">
        <v>0.012795551901236171</v>
      </c>
      <c r="H31" s="29"/>
      <c r="I31" s="8"/>
      <c r="J31" s="8"/>
      <c r="K31" s="8"/>
      <c r="L31" s="36" t="e">
        <f t="shared" si="5"/>
        <v>#DIV/0!</v>
      </c>
      <c r="M31" s="49">
        <v>0.03348518634324392</v>
      </c>
    </row>
    <row r="32" spans="1:13" ht="15">
      <c r="A32" s="27" t="s">
        <v>15</v>
      </c>
      <c r="B32" s="29"/>
      <c r="C32" s="8"/>
      <c r="D32" s="8"/>
      <c r="E32" s="8"/>
      <c r="F32" s="9" t="e">
        <f t="shared" si="4"/>
        <v>#DIV/0!</v>
      </c>
      <c r="G32" s="42" t="e">
        <v>#DIV/0!</v>
      </c>
      <c r="H32" s="29"/>
      <c r="I32" s="8"/>
      <c r="J32" s="8"/>
      <c r="K32" s="8"/>
      <c r="L32" s="36" t="e">
        <f t="shared" si="5"/>
        <v>#DIV/0!</v>
      </c>
      <c r="M32" s="49" t="e">
        <v>#DIV/0!</v>
      </c>
    </row>
    <row r="33" spans="1:13" ht="15">
      <c r="A33" s="27" t="s">
        <v>16</v>
      </c>
      <c r="B33" s="29"/>
      <c r="C33" s="8"/>
      <c r="D33" s="8"/>
      <c r="E33" s="8"/>
      <c r="F33" s="9" t="e">
        <f t="shared" si="4"/>
        <v>#DIV/0!</v>
      </c>
      <c r="G33" s="42" t="e">
        <v>#DIV/0!</v>
      </c>
      <c r="H33" s="29"/>
      <c r="I33" s="8"/>
      <c r="J33" s="8"/>
      <c r="K33" s="8"/>
      <c r="L33" s="36" t="e">
        <f t="shared" si="5"/>
        <v>#DIV/0!</v>
      </c>
      <c r="M33" s="49" t="e">
        <v>#DIV/0!</v>
      </c>
    </row>
    <row r="34" spans="1:13" ht="15">
      <c r="A34" s="27" t="s">
        <v>17</v>
      </c>
      <c r="B34" s="29"/>
      <c r="C34" s="8"/>
      <c r="D34" s="8"/>
      <c r="E34" s="8"/>
      <c r="F34" s="9" t="e">
        <f t="shared" si="4"/>
        <v>#DIV/0!</v>
      </c>
      <c r="G34" s="42" t="e">
        <v>#DIV/0!</v>
      </c>
      <c r="H34" s="29"/>
      <c r="I34" s="8"/>
      <c r="J34" s="8"/>
      <c r="K34" s="8"/>
      <c r="L34" s="36" t="e">
        <f t="shared" si="5"/>
        <v>#DIV/0!</v>
      </c>
      <c r="M34" s="49" t="e">
        <v>#DIV/0!</v>
      </c>
    </row>
    <row r="35" spans="1:13" ht="15">
      <c r="A35" s="21" t="s">
        <v>5</v>
      </c>
      <c r="B35" s="25">
        <f>'[1]Tabelle1'!$K$4</f>
        <v>0.10973080265187393</v>
      </c>
      <c r="C35" s="6">
        <f>'[1]Tabelle1'!$K$9</f>
        <v>0.18022709505244475</v>
      </c>
      <c r="D35" s="6">
        <f>'[1]Tabelle1'!$K$13</f>
        <v>0.10969124731872389</v>
      </c>
      <c r="E35" s="6">
        <f>'[1]Tabelle1'!$K$17</f>
        <v>0.3402137796670209</v>
      </c>
      <c r="F35" s="5">
        <f t="shared" si="4"/>
        <v>0.18496573117251586</v>
      </c>
      <c r="G35" s="42" t="e">
        <v>#DIV/0!</v>
      </c>
      <c r="H35" s="25">
        <f>'[2]Tabelle1'!$AG$5</f>
        <v>0.3442376950780312</v>
      </c>
      <c r="I35" s="6">
        <f>'[2]Tabelle1'!$AG$6</f>
        <v>0.3220762976860538</v>
      </c>
      <c r="J35" s="6">
        <f>'[2]Tabelle1'!$AG$7</f>
        <v>0.45838654746700724</v>
      </c>
      <c r="K35" s="6">
        <f>'[2]Tabelle1'!$AG$18</f>
        <v>0.5384563395512301</v>
      </c>
      <c r="L35" s="32">
        <f t="shared" si="5"/>
        <v>0.41578921994558055</v>
      </c>
      <c r="M35" s="49" t="e">
        <v>#DIV/0!</v>
      </c>
    </row>
    <row r="36" spans="1:13" ht="15">
      <c r="A36" s="21" t="s">
        <v>6</v>
      </c>
      <c r="B36" s="25">
        <f>'[1]Tabelle1'!$K$5</f>
        <v>0.256799484576357</v>
      </c>
      <c r="C36" s="6">
        <f>'[1]Tabelle1'!$K$10</f>
        <v>0.22317519490008628</v>
      </c>
      <c r="D36" s="6">
        <f>'[1]Tabelle1'!$K$14</f>
        <v>0.31644608637661115</v>
      </c>
      <c r="E36" s="6">
        <f>'[1]Tabelle1'!$K$18</f>
        <v>0.44545069566063433</v>
      </c>
      <c r="F36" s="5">
        <f t="shared" si="4"/>
        <v>0.3104678653784222</v>
      </c>
      <c r="G36" s="42">
        <v>0.008940603152711564</v>
      </c>
      <c r="H36" s="25">
        <f>'[2]Tabelle1'!$AG$8</f>
        <v>0.35439552961397425</v>
      </c>
      <c r="I36" s="6">
        <f>'[2]Tabelle1'!$AG$9</f>
        <v>0.31719944609046724</v>
      </c>
      <c r="J36" s="6">
        <f>'[2]Tabelle1'!$AG$10</f>
        <v>0.19109284470308907</v>
      </c>
      <c r="K36" s="6">
        <f>'[2]Tabelle1'!$AG$19</f>
        <v>0.418677254503177</v>
      </c>
      <c r="L36" s="32">
        <f t="shared" si="5"/>
        <v>0.3203412687276769</v>
      </c>
      <c r="M36" s="49">
        <v>0.04781299933055843</v>
      </c>
    </row>
    <row r="37" spans="1:13" ht="15">
      <c r="A37" s="21" t="s">
        <v>7</v>
      </c>
      <c r="B37" s="25">
        <f>'[1]Tabelle1'!$K$6</f>
        <v>0.7626685280519073</v>
      </c>
      <c r="C37" s="6">
        <f>'[1]Tabelle1'!$K$11</f>
        <v>0.44072385897820937</v>
      </c>
      <c r="D37" s="6">
        <f>'[1]Tabelle1'!$K$15</f>
        <v>0.6443264872157525</v>
      </c>
      <c r="E37" s="6">
        <f>'[1]Tabelle1'!$K$19</f>
        <v>0.4275603685053788</v>
      </c>
      <c r="F37" s="5">
        <f t="shared" si="4"/>
        <v>0.568819810687812</v>
      </c>
      <c r="G37" s="42">
        <v>0.1794134473702116</v>
      </c>
      <c r="H37" s="25">
        <f>'[2]Tabelle1'!$AG$11</f>
        <v>0.4663904606032266</v>
      </c>
      <c r="I37" s="6">
        <f>'[2]Tabelle1'!$AG$12</f>
        <v>0.5597996849737219</v>
      </c>
      <c r="J37" s="6">
        <f>'[2]Tabelle1'!$AG$13</f>
        <v>2.305628240182675</v>
      </c>
      <c r="K37" s="6">
        <f>'[2]Tabelle1'!$AG$20</f>
        <v>0.7011583609759336</v>
      </c>
      <c r="L37" s="32">
        <f t="shared" si="5"/>
        <v>1.0082441866838894</v>
      </c>
      <c r="M37" s="49">
        <v>0.17265222095845545</v>
      </c>
    </row>
    <row r="38" spans="1:13" ht="15">
      <c r="A38" s="21" t="s">
        <v>8</v>
      </c>
      <c r="B38" s="25">
        <f>'[1]Tabelle1'!$K$7</f>
        <v>0.20596887089986946</v>
      </c>
      <c r="C38" s="6"/>
      <c r="D38" s="6"/>
      <c r="E38" s="6">
        <f>'[1]Tabelle1'!$K$20</f>
        <v>0.30178446839240086</v>
      </c>
      <c r="F38" s="5">
        <f t="shared" si="4"/>
        <v>0.25387666964613514</v>
      </c>
      <c r="G38" s="42">
        <v>0.10991405250788747</v>
      </c>
      <c r="H38" s="25">
        <f>'[2]Tabelle1'!$AG$14</f>
        <v>0.36429759878390333</v>
      </c>
      <c r="I38" s="6">
        <f>'[2]Tabelle1'!$AG$15</f>
        <v>0.6296327285109695</v>
      </c>
      <c r="J38" s="6">
        <f>'[2]Tabelle1'!$AG$16</f>
        <v>0.6638200296807445</v>
      </c>
      <c r="K38" s="6">
        <f>'[2]Tabelle1'!$AG$21</f>
        <v>0.416964587386065</v>
      </c>
      <c r="L38" s="32">
        <f t="shared" si="5"/>
        <v>0.5186787360904206</v>
      </c>
      <c r="M38" s="49">
        <v>0.170935853722414</v>
      </c>
    </row>
    <row r="39" spans="1:13" ht="15.75" thickBot="1">
      <c r="A39" s="21" t="s">
        <v>9</v>
      </c>
      <c r="B39" s="61"/>
      <c r="C39" s="62"/>
      <c r="D39" s="62"/>
      <c r="E39" s="62">
        <f>'[1]Tabelle1'!$K$21</f>
        <v>0.3038293473854884</v>
      </c>
      <c r="F39" s="63">
        <f t="shared" si="4"/>
        <v>0.3038293473854884</v>
      </c>
      <c r="G39" s="64" t="e">
        <v>#DIV/0!</v>
      </c>
      <c r="H39" s="61"/>
      <c r="I39" s="62"/>
      <c r="J39" s="62"/>
      <c r="K39" s="62">
        <f>'[2]Tabelle1'!$AG$22</f>
        <v>1.345</v>
      </c>
      <c r="L39" s="65">
        <f t="shared" si="5"/>
        <v>1.345</v>
      </c>
      <c r="M39" s="66">
        <v>0.28882066644017396</v>
      </c>
    </row>
    <row r="40" spans="1:13" ht="15">
      <c r="A40" s="20" t="s">
        <v>46</v>
      </c>
      <c r="B40" s="24">
        <f>(B13*B3*B30)+(B4*B14*B31)+(B5*B15*B32)+(B6*B16*B33)+(B7*B17*B34)</f>
        <v>16.345157249367954</v>
      </c>
      <c r="C40" s="11">
        <f>(C13*C3*C30)+(C4*C14*C31)+(C5*C15*C32)+(C6*C16*C33)+(C7*C17*C34)</f>
        <v>6.73083189314701</v>
      </c>
      <c r="D40" s="11">
        <f>(D13*D3*D30)+(D4*D14*D31)+(D5*D15*D32)+(D6*D16*D33)+(D7*D17*D34)</f>
        <v>12.631713219243355</v>
      </c>
      <c r="E40" s="11">
        <f>(E13*E3*E30)+(E4*E14*E31)+(E5*E15*E32)+(E6*E16*E33)+(E7*E17*E34)</f>
        <v>4.037796610314764</v>
      </c>
      <c r="F40" s="18">
        <f>AVERAGE(B40:E40)</f>
        <v>9.936374743018272</v>
      </c>
      <c r="G40" s="67">
        <f>STDEV(B40:E40)</f>
        <v>5.579906560301341</v>
      </c>
      <c r="H40" s="24">
        <f>(H13*H3*H30)+(H4*H14*H31)+(H5*H15*H32)+(H6*H16*H33)+(H7*H17*H34)</f>
        <v>3.1791666666666667</v>
      </c>
      <c r="I40" s="11">
        <f>(I13*I3*I30)+(I4*I14*I31)+(I5*I15*I32)+(I6*I16*I33)+(I7*I17*I34)</f>
        <v>1.7049996058146157</v>
      </c>
      <c r="J40" s="11">
        <f>(J13*J3*J30)+(J4*J14*J31)+(J5*J15*J32)+(J6*J16*J33)+(J7*J17*J34)</f>
        <v>8.689999501507982</v>
      </c>
      <c r="K40" s="11">
        <f>(K13*K3*K30)+(K4*K14*K31)+(K5*K15*K32)+(K6*K16*K33)+(K7*K17*K34)</f>
        <v>2.8999982663054964</v>
      </c>
      <c r="L40" s="35">
        <f>AVERAGE(H40:K40)</f>
        <v>4.11854101007369</v>
      </c>
      <c r="M40" s="48">
        <f>STDEV(H40:K40)</f>
        <v>3.1139838055895037</v>
      </c>
    </row>
    <row r="41" spans="1:13" ht="15">
      <c r="A41" s="21" t="s">
        <v>47</v>
      </c>
      <c r="B41" s="25">
        <f>(B8*B35*B25)+(B9*B36*B26)+(B10*B37*B27)+(B11*B38*B28)</f>
        <v>36.45141400871136</v>
      </c>
      <c r="C41" s="6">
        <f>(C8*C35*C25)+(C9*C36*C26)+(C10*C37*C27)+(C11*C38*C28)</f>
        <v>53.04828927368116</v>
      </c>
      <c r="D41" s="6">
        <f>(D8*D35*D25)+(D9*D36*D26)+(D10*D37*D27)+(D11*D38*D28)</f>
        <v>50.25683279648682</v>
      </c>
      <c r="E41" s="6">
        <f>(E8*E35*E25)+(E9*E36*E26)+(E10*E37*E27)+(E11*E38*E28)</f>
        <v>50.60309352566565</v>
      </c>
      <c r="F41" s="5">
        <f>AVERAGE(B41:E41)</f>
        <v>47.589907401136244</v>
      </c>
      <c r="G41" s="45">
        <f>STDEV(B41:E41)</f>
        <v>7.528872190995666</v>
      </c>
      <c r="H41" s="25">
        <f>(H8*H35*H25)+(H9*H36*H26)+(H10*H37*H27)+(H11*H38*H28)</f>
        <v>75.89974264365158</v>
      </c>
      <c r="I41" s="6">
        <f>(I8*I35*I25)+(I9*I36*I26)+(I10*I37*I27)+(I11*I38*I28)</f>
        <v>76.2729435781829</v>
      </c>
      <c r="J41" s="6">
        <f>(J8*J35*J25)+(J9*J36*J26)+(J10*J37*J27)+(J11*J38*J28)</f>
        <v>97.3592889438599</v>
      </c>
      <c r="K41" s="6">
        <f>(K8*K35*K25)+(K9*K36*K26)+(K10*K37*K27)+(K11*K38*K28)</f>
        <v>98.99451553947613</v>
      </c>
      <c r="L41" s="32">
        <f>AVERAGE(H41:K41)</f>
        <v>87.13162267629262</v>
      </c>
      <c r="M41" s="49">
        <f>STDEV(H41:K41)</f>
        <v>12.772358503000035</v>
      </c>
    </row>
    <row r="42" spans="1:13" ht="15.75" thickBot="1">
      <c r="A42" s="22" t="s">
        <v>48</v>
      </c>
      <c r="B42" s="26">
        <f>B41+B40</f>
        <v>52.79657125807931</v>
      </c>
      <c r="C42" s="14">
        <f>C41+C40</f>
        <v>59.779121166828176</v>
      </c>
      <c r="D42" s="14">
        <f>D41+D40</f>
        <v>62.88854601573017</v>
      </c>
      <c r="E42" s="14">
        <f>E41+E40</f>
        <v>54.64089013598041</v>
      </c>
      <c r="F42" s="15">
        <f>AVERAGE(B42:E42)</f>
        <v>57.526282144154514</v>
      </c>
      <c r="G42" s="46">
        <f>STDEV(B42:E42)</f>
        <v>4.637700924566684</v>
      </c>
      <c r="H42" s="26">
        <f>H41+H40</f>
        <v>79.07890931031824</v>
      </c>
      <c r="I42" s="14">
        <f>I41+I40</f>
        <v>77.97794318399752</v>
      </c>
      <c r="J42" s="14">
        <f>J41+J40</f>
        <v>106.04928844536788</v>
      </c>
      <c r="K42" s="14">
        <f>K41+K40</f>
        <v>101.89451380578163</v>
      </c>
      <c r="L42" s="33">
        <f>AVERAGE(H42:K42)</f>
        <v>91.25016368636632</v>
      </c>
      <c r="M42" s="50">
        <f>STDEV(H42:K42)</f>
        <v>14.794228077723998</v>
      </c>
    </row>
  </sheetData>
  <sheetProtection/>
  <mergeCells count="2">
    <mergeCell ref="B1:E1"/>
    <mergeCell ref="H1:K1"/>
  </mergeCells>
  <printOptions/>
  <pageMargins left="0.7" right="0.7" top="0.787401575" bottom="0.787401575" header="0.3" footer="0.3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THINK</dc:creator>
  <cp:keywords/>
  <dc:description/>
  <cp:lastModifiedBy>Jörg Prietzel</cp:lastModifiedBy>
  <cp:lastPrinted>2013-12-18T13:07:44Z</cp:lastPrinted>
  <dcterms:created xsi:type="dcterms:W3CDTF">2012-01-29T16:29:26Z</dcterms:created>
  <dcterms:modified xsi:type="dcterms:W3CDTF">2015-06-26T21:58:13Z</dcterms:modified>
  <cp:category/>
  <cp:version/>
  <cp:contentType/>
  <cp:contentStatus/>
</cp:coreProperties>
</file>