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<sst xmlns="http://schemas.openxmlformats.org/spreadsheetml/2006/main" count="55" uniqueCount="49">
  <si>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</si>
  <si>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</si>
  <si>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</si>
  <si>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</si>
  <si>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</si>
  <si>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</si>
  <si>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</si>
  <si>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</si>
  <si>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</si>
  <si>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</si>
  <si>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</si>
  <si>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</si>
  <si>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</si>
  <si>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</si>
  <si>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</si>
  <si>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</si>
  <si>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</si>
  <si>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</si>
  <si>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</si>
  <si>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</si>
  <si>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</si>
  <si>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</si>
  <si>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BDF50</t>
  </si>
  <si>
    <t>Second Inventory 2011</t>
  </si>
  <si>
    <t>First Inventory 1987</t>
  </si>
  <si>
    <t>Mean</t>
  </si>
  <si>
    <t>StDev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</si>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</sst>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6" borderId="35" xfId="0" applyNumberFormat="1" applyFont="1" applyFill="1" applyBorder="1" applyAlignment="1">
      <alignment/>
    </xf>
    <xf numFmtId="2" fontId="2" fillId="33" borderId="36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2" fontId="2" fillId="34" borderId="36" xfId="0" applyNumberFormat="1" applyFont="1" applyFill="1" applyBorder="1" applyAlignment="1">
      <alignment/>
    </xf>
    <xf numFmtId="2" fontId="2" fillId="36" borderId="37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38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33" borderId="40" xfId="0" applyNumberFormat="1" applyFont="1" applyFill="1" applyBorder="1" applyAlignment="1">
      <alignment/>
    </xf>
    <xf numFmtId="2" fontId="2" fillId="35" borderId="41" xfId="0" applyNumberFormat="1" applyFont="1" applyFill="1" applyBorder="1" applyAlignment="1">
      <alignment/>
    </xf>
    <xf numFmtId="2" fontId="2" fillId="34" borderId="42" xfId="0" applyNumberFormat="1" applyFont="1" applyFill="1" applyBorder="1" applyAlignment="1">
      <alignment/>
    </xf>
    <xf numFmtId="2" fontId="2" fillId="36" borderId="41" xfId="0" applyNumberFormat="1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0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0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J3">
            <v>41.3492766</v>
          </cell>
          <cell r="K3">
            <v>0.138731</v>
          </cell>
          <cell r="L3">
            <v>0.854166</v>
          </cell>
        </row>
        <row r="4">
          <cell r="J4">
            <v>11.595</v>
          </cell>
          <cell r="K4">
            <v>0.1909286090710189</v>
          </cell>
          <cell r="L4">
            <v>7.333333333333333</v>
          </cell>
        </row>
        <row r="5">
          <cell r="J5">
            <v>5.3740000000000006</v>
          </cell>
          <cell r="K5">
            <v>0.4207966743068652</v>
          </cell>
          <cell r="L5">
            <v>6</v>
          </cell>
        </row>
        <row r="6">
          <cell r="J6">
            <v>2.1365</v>
          </cell>
          <cell r="K6">
            <v>0.9929073983229537</v>
          </cell>
          <cell r="L6">
            <v>16.666666666666668</v>
          </cell>
        </row>
        <row r="8">
          <cell r="J8">
            <v>44.3235749</v>
          </cell>
          <cell r="K8">
            <v>0.136457</v>
          </cell>
          <cell r="L8">
            <v>1.333</v>
          </cell>
        </row>
        <row r="13">
          <cell r="J13">
            <v>40.785</v>
          </cell>
          <cell r="K13">
            <v>0.12153488</v>
          </cell>
          <cell r="L13">
            <v>1.79667</v>
          </cell>
        </row>
        <row r="14">
          <cell r="J14">
            <v>12.6</v>
          </cell>
          <cell r="K14">
            <v>0.18687737578926666</v>
          </cell>
          <cell r="L14">
            <v>7</v>
          </cell>
        </row>
        <row r="15">
          <cell r="J15">
            <v>6.6965</v>
          </cell>
          <cell r="K15">
            <v>0.3927502564423635</v>
          </cell>
          <cell r="L15">
            <v>9.666666666666666</v>
          </cell>
        </row>
        <row r="16">
          <cell r="J16">
            <v>3.7975000000000003</v>
          </cell>
          <cell r="K16">
            <v>0.4237335564960416</v>
          </cell>
          <cell r="L16">
            <v>13.333333333333334</v>
          </cell>
        </row>
        <row r="18">
          <cell r="J18">
            <v>47.385000000000005</v>
          </cell>
          <cell r="K18">
            <v>0.13224096</v>
          </cell>
          <cell r="L18">
            <v>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3</v>
          </cell>
          <cell r="AF2">
            <v>43</v>
          </cell>
          <cell r="AH2">
            <v>0.08694444444444445</v>
          </cell>
        </row>
        <row r="3">
          <cell r="J3">
            <v>2.3299999237060547</v>
          </cell>
          <cell r="AF3">
            <v>40</v>
          </cell>
          <cell r="AH3">
            <v>0.05114449213161659</v>
          </cell>
        </row>
        <row r="4">
          <cell r="J4">
            <v>0.6699995994567871</v>
          </cell>
          <cell r="AF4">
            <v>35</v>
          </cell>
          <cell r="AH4">
            <v>0.06467661691542288</v>
          </cell>
        </row>
        <row r="5">
          <cell r="J5">
            <v>5</v>
          </cell>
          <cell r="AF5">
            <v>12.2</v>
          </cell>
          <cell r="AH5">
            <v>0.2831666666666667</v>
          </cell>
        </row>
        <row r="6">
          <cell r="J6">
            <v>5.329998016357422</v>
          </cell>
          <cell r="AF6">
            <v>11.4</v>
          </cell>
          <cell r="AH6">
            <v>0.3897748592870544</v>
          </cell>
        </row>
        <row r="7">
          <cell r="J7">
            <v>6.6699981689453125</v>
          </cell>
          <cell r="AF7">
            <v>11.5</v>
          </cell>
          <cell r="AH7">
            <v>0.3791854072963518</v>
          </cell>
        </row>
        <row r="8">
          <cell r="J8">
            <v>23.8599853515625</v>
          </cell>
          <cell r="AF8">
            <v>4.7</v>
          </cell>
          <cell r="AH8">
            <v>0.38448588484584006</v>
          </cell>
        </row>
        <row r="9">
          <cell r="J9">
            <v>23.149993896484375</v>
          </cell>
          <cell r="AF9">
            <v>4.4</v>
          </cell>
          <cell r="AH9">
            <v>0.4413475450794711</v>
          </cell>
        </row>
        <row r="10">
          <cell r="J10">
            <v>23.259994506835938</v>
          </cell>
          <cell r="AF10">
            <v>5.2</v>
          </cell>
          <cell r="AH10">
            <v>0.40355556949188537</v>
          </cell>
        </row>
        <row r="12">
          <cell r="J12">
            <v>0.6699995994567871</v>
          </cell>
          <cell r="AF12">
            <v>44</v>
          </cell>
          <cell r="AH12">
            <v>0.21766169154228857</v>
          </cell>
        </row>
        <row r="13">
          <cell r="J13">
            <v>8.5</v>
          </cell>
          <cell r="AF13">
            <v>12.2</v>
          </cell>
          <cell r="AH13">
            <v>0.34568627450980394</v>
          </cell>
        </row>
        <row r="14">
          <cell r="J14">
            <v>7.3899993896484375</v>
          </cell>
          <cell r="AF14">
            <v>3.2</v>
          </cell>
          <cell r="AH14">
            <v>0.541901804814533</v>
          </cell>
        </row>
        <row r="15">
          <cell r="J15">
            <v>14.109992980957031</v>
          </cell>
          <cell r="AF15">
            <v>1.4</v>
          </cell>
          <cell r="AH15">
            <v>0.6537154924524592</v>
          </cell>
        </row>
        <row r="16">
          <cell r="J16">
            <v>5</v>
          </cell>
          <cell r="AF16">
            <v>1.9</v>
          </cell>
          <cell r="AH16">
            <v>0.8556666666666667</v>
          </cell>
        </row>
        <row r="17">
          <cell r="J17">
            <v>20</v>
          </cell>
          <cell r="AF17">
            <v>0.84</v>
          </cell>
          <cell r="AH17">
            <v>0.996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5" zoomScaleNormal="85" zoomScalePageLayoutView="0" workbookViewId="0" topLeftCell="A37">
      <selection activeCell="M40" sqref="M40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38" customWidth="1"/>
    <col min="8" max="11" width="5.7109375" style="1" customWidth="1"/>
    <col min="12" max="12" width="10.28125" style="3" customWidth="1"/>
    <col min="13" max="13" width="6.28125" style="46" customWidth="1"/>
    <col min="14" max="17" width="11.421875" style="1" customWidth="1"/>
  </cols>
  <sheetData>
    <row r="1" spans="1:17" ht="15.75" thickBot="1">
      <c r="A1"/>
      <c r="B1" s="64" t="s">
        <v>23</v>
      </c>
      <c r="C1" s="65"/>
      <c r="D1" s="65"/>
      <c r="E1" s="65"/>
      <c r="F1" s="51"/>
      <c r="G1" s="52"/>
      <c r="H1" s="65" t="s">
        <v>24</v>
      </c>
      <c r="I1" s="65"/>
      <c r="J1" s="65"/>
      <c r="K1" s="65"/>
      <c r="L1" s="53"/>
      <c r="M1" s="54"/>
      <c r="N1"/>
      <c r="O1"/>
      <c r="P1"/>
      <c r="Q1"/>
    </row>
    <row r="2" spans="1:17" ht="15.75" thickBot="1">
      <c r="A2" s="55" t="s">
        <v>22</v>
      </c>
      <c r="B2" s="56" t="s">
        <v>18</v>
      </c>
      <c r="C2" s="29" t="s">
        <v>19</v>
      </c>
      <c r="D2" s="29" t="s">
        <v>20</v>
      </c>
      <c r="E2" s="29" t="s">
        <v>21</v>
      </c>
      <c r="F2" s="18" t="s">
        <v>25</v>
      </c>
      <c r="G2" s="39" t="s">
        <v>26</v>
      </c>
      <c r="H2" s="29" t="s">
        <v>18</v>
      </c>
      <c r="I2" s="29" t="s">
        <v>19</v>
      </c>
      <c r="J2" s="29" t="s">
        <v>20</v>
      </c>
      <c r="K2" s="29" t="s">
        <v>21</v>
      </c>
      <c r="L2" s="19" t="s">
        <v>25</v>
      </c>
      <c r="M2" s="57" t="s">
        <v>26</v>
      </c>
      <c r="N2"/>
      <c r="O2"/>
      <c r="P2"/>
      <c r="Q2"/>
    </row>
    <row r="3" spans="1:13" ht="15">
      <c r="A3" s="21" t="s">
        <v>27</v>
      </c>
      <c r="B3" s="23">
        <f>'[1]Tabelle1'!$J$3</f>
        <v>41.3492766</v>
      </c>
      <c r="C3" s="11">
        <f>'[1]Tabelle1'!$J$8</f>
        <v>44.3235749</v>
      </c>
      <c r="D3" s="11">
        <f>'[1]Tabelle1'!$J$13</f>
        <v>40.785</v>
      </c>
      <c r="E3" s="11">
        <f>'[1]Tabelle1'!$J$18</f>
        <v>47.385000000000005</v>
      </c>
      <c r="F3" s="12">
        <f aca="true" t="shared" si="0" ref="F3:F14">AVERAGE(B3:E3)</f>
        <v>43.460712875</v>
      </c>
      <c r="G3" s="40">
        <f aca="true" t="shared" si="1" ref="G3:G12">STDEV(B3:E3)</f>
        <v>3.042047712011026</v>
      </c>
      <c r="H3" s="23">
        <f>'[2]Tabelle1'!$AF$2</f>
        <v>43</v>
      </c>
      <c r="I3" s="11">
        <f>'[2]Tabelle1'!$AF$3</f>
        <v>40</v>
      </c>
      <c r="J3" s="11">
        <f>'[2]Tabelle1'!$AF$4</f>
        <v>35</v>
      </c>
      <c r="K3" s="11">
        <f>'[2]Tabelle1'!$AF$12</f>
        <v>44</v>
      </c>
      <c r="L3" s="34">
        <f aca="true" t="shared" si="2" ref="L3:L14">AVERAGE(H3:K3)</f>
        <v>40.5</v>
      </c>
      <c r="M3" s="47">
        <f aca="true" t="shared" si="3" ref="M3:M12">STDEV(H3:K3)</f>
        <v>4.041451884327381</v>
      </c>
    </row>
    <row r="4" spans="1:13" ht="15">
      <c r="A4" s="21" t="s">
        <v>10</v>
      </c>
      <c r="B4" s="24"/>
      <c r="C4" s="6"/>
      <c r="D4" s="6"/>
      <c r="E4" s="6"/>
      <c r="F4" s="5" t="e">
        <f t="shared" si="0"/>
        <v>#DIV/0!</v>
      </c>
      <c r="G4" s="41" t="e">
        <f t="shared" si="1"/>
        <v>#DIV/0!</v>
      </c>
      <c r="H4" s="24"/>
      <c r="I4" s="6"/>
      <c r="J4" s="6"/>
      <c r="K4" s="6"/>
      <c r="L4" s="31" t="e">
        <f t="shared" si="2"/>
        <v>#DIV/0!</v>
      </c>
      <c r="M4" s="48" t="e">
        <f t="shared" si="3"/>
        <v>#DIV/0!</v>
      </c>
    </row>
    <row r="5" spans="1:13" ht="15">
      <c r="A5" s="21" t="s">
        <v>11</v>
      </c>
      <c r="B5" s="24"/>
      <c r="C5" s="6"/>
      <c r="D5" s="6"/>
      <c r="E5" s="6"/>
      <c r="F5" s="5" t="e">
        <f t="shared" si="0"/>
        <v>#DIV/0!</v>
      </c>
      <c r="G5" s="41" t="e">
        <f t="shared" si="1"/>
        <v>#DIV/0!</v>
      </c>
      <c r="H5" s="24"/>
      <c r="I5" s="6"/>
      <c r="J5" s="6"/>
      <c r="K5" s="6"/>
      <c r="L5" s="31" t="e">
        <f t="shared" si="2"/>
        <v>#DIV/0!</v>
      </c>
      <c r="M5" s="48" t="e">
        <f t="shared" si="3"/>
        <v>#DIV/0!</v>
      </c>
    </row>
    <row r="6" spans="1:13" ht="15">
      <c r="A6" s="21" t="s">
        <v>12</v>
      </c>
      <c r="B6" s="30"/>
      <c r="C6" s="6"/>
      <c r="D6" s="6"/>
      <c r="E6" s="6"/>
      <c r="F6" s="5" t="e">
        <f t="shared" si="0"/>
        <v>#DIV/0!</v>
      </c>
      <c r="G6" s="41" t="e">
        <f t="shared" si="1"/>
        <v>#DIV/0!</v>
      </c>
      <c r="H6" s="24"/>
      <c r="I6" s="6"/>
      <c r="J6" s="6"/>
      <c r="K6" s="6"/>
      <c r="L6" s="31" t="e">
        <f t="shared" si="2"/>
        <v>#DIV/0!</v>
      </c>
      <c r="M6" s="48" t="e">
        <f t="shared" si="3"/>
        <v>#DIV/0!</v>
      </c>
    </row>
    <row r="7" spans="1:13" ht="15">
      <c r="A7" s="21" t="s">
        <v>13</v>
      </c>
      <c r="B7" s="24"/>
      <c r="C7" s="6"/>
      <c r="D7" s="6"/>
      <c r="E7" s="6"/>
      <c r="F7" s="5" t="e">
        <f t="shared" si="0"/>
        <v>#DIV/0!</v>
      </c>
      <c r="G7" s="41" t="e">
        <f t="shared" si="1"/>
        <v>#DIV/0!</v>
      </c>
      <c r="H7" s="24"/>
      <c r="I7" s="6"/>
      <c r="J7" s="6"/>
      <c r="K7" s="6"/>
      <c r="L7" s="31" t="e">
        <f t="shared" si="2"/>
        <v>#DIV/0!</v>
      </c>
      <c r="M7" s="48" t="e">
        <f t="shared" si="3"/>
        <v>#DIV/0!</v>
      </c>
    </row>
    <row r="8" spans="1:13" ht="15">
      <c r="A8" s="21" t="s">
        <v>0</v>
      </c>
      <c r="B8" s="24">
        <f>'[1]Tabelle1'!$J$4</f>
        <v>11.595</v>
      </c>
      <c r="C8" s="6">
        <v>15.5</v>
      </c>
      <c r="D8" s="6">
        <f>'[1]Tabelle1'!$J$14</f>
        <v>12.6</v>
      </c>
      <c r="E8" s="6">
        <v>17.855</v>
      </c>
      <c r="F8" s="5">
        <f t="shared" si="0"/>
        <v>14.3875</v>
      </c>
      <c r="G8" s="41">
        <f t="shared" si="1"/>
        <v>2.8433797378003103</v>
      </c>
      <c r="H8" s="24">
        <f>'[2]Tabelle1'!$AF$5</f>
        <v>12.2</v>
      </c>
      <c r="I8" s="6">
        <f>'[2]Tabelle1'!$AF$6</f>
        <v>11.4</v>
      </c>
      <c r="J8" s="6">
        <f>'[2]Tabelle1'!$AF$7</f>
        <v>11.5</v>
      </c>
      <c r="K8" s="6">
        <f>'[2]Tabelle1'!$AF$13</f>
        <v>12.2</v>
      </c>
      <c r="L8" s="31">
        <f t="shared" si="2"/>
        <v>11.825</v>
      </c>
      <c r="M8" s="48">
        <f t="shared" si="3"/>
        <v>0.4349329450233291</v>
      </c>
    </row>
    <row r="9" spans="1:13" ht="15">
      <c r="A9" s="21" t="s">
        <v>1</v>
      </c>
      <c r="B9" s="24">
        <f>'[1]Tabelle1'!$J$5</f>
        <v>5.3740000000000006</v>
      </c>
      <c r="C9" s="6">
        <v>6.199</v>
      </c>
      <c r="D9" s="6">
        <f>'[1]Tabelle1'!$J$15</f>
        <v>6.6965</v>
      </c>
      <c r="E9" s="6">
        <v>6.1240000000000006</v>
      </c>
      <c r="F9" s="5">
        <f t="shared" si="0"/>
        <v>6.098375000000001</v>
      </c>
      <c r="G9" s="41">
        <f t="shared" si="1"/>
        <v>0.5456661639684102</v>
      </c>
      <c r="H9" s="24">
        <f>'[2]Tabelle1'!$AF$8</f>
        <v>4.7</v>
      </c>
      <c r="I9" s="6">
        <f>'[2]Tabelle1'!$AF$9</f>
        <v>4.4</v>
      </c>
      <c r="J9" s="6">
        <f>'[2]Tabelle1'!$AF$10</f>
        <v>5.2</v>
      </c>
      <c r="K9" s="6">
        <f>'[2]Tabelle1'!$AF$14</f>
        <v>3.2</v>
      </c>
      <c r="L9" s="31">
        <f t="shared" si="2"/>
        <v>4.375</v>
      </c>
      <c r="M9" s="48">
        <f t="shared" si="3"/>
        <v>0.8500000000000035</v>
      </c>
    </row>
    <row r="10" spans="1:13" ht="15">
      <c r="A10" s="21" t="s">
        <v>2</v>
      </c>
      <c r="B10" s="24">
        <f>'[1]Tabelle1'!$J$6</f>
        <v>2.1365</v>
      </c>
      <c r="C10" s="6">
        <v>4.1045</v>
      </c>
      <c r="D10" s="6">
        <f>'[1]Tabelle1'!$J$16</f>
        <v>3.7975000000000003</v>
      </c>
      <c r="E10" s="6">
        <v>2.9205</v>
      </c>
      <c r="F10" s="5">
        <f t="shared" si="0"/>
        <v>3.23975</v>
      </c>
      <c r="G10" s="41">
        <f t="shared" si="1"/>
        <v>0.8903105731522389</v>
      </c>
      <c r="H10" s="24"/>
      <c r="I10" s="6"/>
      <c r="J10" s="6"/>
      <c r="K10" s="6">
        <f>'[2]Tabelle1'!$AF$15</f>
        <v>1.4</v>
      </c>
      <c r="L10" s="31">
        <f t="shared" si="2"/>
        <v>1.4</v>
      </c>
      <c r="M10" s="48" t="e">
        <f t="shared" si="3"/>
        <v>#DIV/0!</v>
      </c>
    </row>
    <row r="11" spans="1:13" ht="15">
      <c r="A11" s="21" t="s">
        <v>3</v>
      </c>
      <c r="B11" s="24"/>
      <c r="C11" s="6"/>
      <c r="D11" s="6"/>
      <c r="E11" s="6">
        <v>1.6285</v>
      </c>
      <c r="F11" s="5">
        <f t="shared" si="0"/>
        <v>1.6285</v>
      </c>
      <c r="G11" s="41" t="e">
        <f t="shared" si="1"/>
        <v>#DIV/0!</v>
      </c>
      <c r="H11" s="24"/>
      <c r="I11" s="6"/>
      <c r="J11" s="6"/>
      <c r="K11" s="6">
        <f>'[2]Tabelle1'!$AF$16</f>
        <v>1.9</v>
      </c>
      <c r="L11" s="31">
        <f t="shared" si="2"/>
        <v>1.9</v>
      </c>
      <c r="M11" s="48" t="e">
        <f t="shared" si="3"/>
        <v>#DIV/0!</v>
      </c>
    </row>
    <row r="12" spans="1:13" ht="15.75" thickBot="1">
      <c r="A12" s="21" t="s">
        <v>4</v>
      </c>
      <c r="B12" s="24"/>
      <c r="C12" s="6"/>
      <c r="D12" s="6"/>
      <c r="E12" s="6">
        <v>0.12530000000000002</v>
      </c>
      <c r="F12" s="5">
        <f t="shared" si="0"/>
        <v>0.12530000000000002</v>
      </c>
      <c r="G12" s="42" t="e">
        <f t="shared" si="1"/>
        <v>#DIV/0!</v>
      </c>
      <c r="H12" s="24"/>
      <c r="I12" s="6"/>
      <c r="J12" s="6"/>
      <c r="K12" s="6">
        <f>'[2]Tabelle1'!$AF$17</f>
        <v>0.84</v>
      </c>
      <c r="L12" s="31">
        <f t="shared" si="2"/>
        <v>0.84</v>
      </c>
      <c r="M12" s="49" t="e">
        <f t="shared" si="3"/>
        <v>#DIV/0!</v>
      </c>
    </row>
    <row r="13" spans="1:13" ht="15">
      <c r="A13" s="27" t="s">
        <v>28</v>
      </c>
      <c r="B13" s="10">
        <f>'[1]Tabelle1'!$L$3</f>
        <v>0.854166</v>
      </c>
      <c r="C13" s="16">
        <f>'[1]Tabelle1'!$L$8</f>
        <v>1.333</v>
      </c>
      <c r="D13" s="11">
        <f>'[1]Tabelle1'!$L$13</f>
        <v>1.79667</v>
      </c>
      <c r="E13" s="11">
        <f>'[1]Tabelle1'!$L$18</f>
        <v>1.5</v>
      </c>
      <c r="F13" s="18">
        <f t="shared" si="0"/>
        <v>1.370959</v>
      </c>
      <c r="G13" s="43">
        <v>0.3884262381714181</v>
      </c>
      <c r="H13" s="10">
        <f>'[2]Tabelle1'!$J$2</f>
        <v>3</v>
      </c>
      <c r="I13" s="16">
        <f>'[2]Tabelle1'!$J$3</f>
        <v>2.3299999237060547</v>
      </c>
      <c r="J13" s="16">
        <f>'[2]Tabelle1'!$J$4</f>
        <v>0.6699995994567871</v>
      </c>
      <c r="K13" s="16">
        <f>'[2]Tabelle1'!$J$12</f>
        <v>0.6699995994567871</v>
      </c>
      <c r="L13" s="33">
        <f t="shared" si="2"/>
        <v>1.6674997806549072</v>
      </c>
      <c r="M13" s="50">
        <v>0.24944938117648088</v>
      </c>
    </row>
    <row r="14" spans="1:13" ht="15">
      <c r="A14" s="21" t="s">
        <v>29</v>
      </c>
      <c r="B14" s="17"/>
      <c r="C14" s="7"/>
      <c r="D14" s="7"/>
      <c r="E14" s="7"/>
      <c r="F14" s="5" t="e">
        <f t="shared" si="0"/>
        <v>#DIV/0!</v>
      </c>
      <c r="G14" s="41" t="e">
        <v>#DIV/0!</v>
      </c>
      <c r="H14" s="17"/>
      <c r="I14" s="7"/>
      <c r="J14" s="7"/>
      <c r="K14" s="7"/>
      <c r="L14" s="31" t="e">
        <f t="shared" si="2"/>
        <v>#DIV/0!</v>
      </c>
      <c r="M14" s="48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1" t="e">
        <v>#DIV/0!</v>
      </c>
      <c r="H15" s="17"/>
      <c r="I15" s="7"/>
      <c r="J15" s="7"/>
      <c r="K15" s="7"/>
      <c r="L15" s="31" t="e">
        <f aca="true" t="shared" si="5" ref="L15:L39">AVERAGE(H15:K15)</f>
        <v>#DIV/0!</v>
      </c>
      <c r="M15" s="48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1" t="e">
        <v>#DIV/0!</v>
      </c>
      <c r="H16" s="17"/>
      <c r="I16" s="7"/>
      <c r="J16" s="7"/>
      <c r="K16" s="7"/>
      <c r="L16" s="31" t="e">
        <f t="shared" si="5"/>
        <v>#DIV/0!</v>
      </c>
      <c r="M16" s="48" t="e">
        <v>#DIV/0!</v>
      </c>
    </row>
    <row r="17" spans="1:13" ht="15">
      <c r="A17" s="26" t="s">
        <v>32</v>
      </c>
      <c r="B17" s="17"/>
      <c r="C17" s="7"/>
      <c r="D17" s="7"/>
      <c r="E17" s="7"/>
      <c r="F17" s="5" t="e">
        <f t="shared" si="4"/>
        <v>#DIV/0!</v>
      </c>
      <c r="G17" s="41" t="e">
        <v>#DIV/0!</v>
      </c>
      <c r="H17" s="17"/>
      <c r="I17" s="7"/>
      <c r="J17" s="7"/>
      <c r="K17" s="7"/>
      <c r="L17" s="31" t="e">
        <f t="shared" si="5"/>
        <v>#DIV/0!</v>
      </c>
      <c r="M17" s="48" t="e">
        <v>#DIV/0!</v>
      </c>
    </row>
    <row r="18" spans="1:13" ht="15">
      <c r="A18" s="21" t="s">
        <v>33</v>
      </c>
      <c r="B18" s="13">
        <f>'[1]Tabelle1'!$L$4</f>
        <v>7.333333333333333</v>
      </c>
      <c r="C18" s="7">
        <v>6</v>
      </c>
      <c r="D18" s="6">
        <f>'[1]Tabelle1'!$L$14</f>
        <v>7</v>
      </c>
      <c r="E18" s="7">
        <v>6</v>
      </c>
      <c r="F18" s="5">
        <f t="shared" si="4"/>
        <v>6.583333333333333</v>
      </c>
      <c r="G18" s="41">
        <v>3.1195322536369914</v>
      </c>
      <c r="H18" s="13">
        <f>'[2]Tabelle1'!$J$5</f>
        <v>5</v>
      </c>
      <c r="I18" s="4">
        <f>'[2]Tabelle1'!$J$6</f>
        <v>5.329998016357422</v>
      </c>
      <c r="J18" s="4">
        <f>'[2]Tabelle1'!$J$7</f>
        <v>6.6699981689453125</v>
      </c>
      <c r="K18" s="4">
        <f>'[2]Tabelle1'!$J$13</f>
        <v>8.5</v>
      </c>
      <c r="L18" s="31">
        <f t="shared" si="5"/>
        <v>6.374999046325684</v>
      </c>
      <c r="M18" s="48">
        <v>0.34588071978101537</v>
      </c>
    </row>
    <row r="19" spans="1:13" ht="15">
      <c r="A19" s="21" t="s">
        <v>34</v>
      </c>
      <c r="B19" s="13">
        <f>'[1]Tabelle1'!$L$5</f>
        <v>6</v>
      </c>
      <c r="C19" s="4">
        <v>5.666666666666667</v>
      </c>
      <c r="D19" s="6">
        <f>'[1]Tabelle1'!$L$15</f>
        <v>9.666666666666666</v>
      </c>
      <c r="E19" s="6">
        <v>9</v>
      </c>
      <c r="F19" s="5">
        <f t="shared" si="4"/>
        <v>7.583333333333334</v>
      </c>
      <c r="G19" s="41">
        <v>0.5692750425533128</v>
      </c>
      <c r="H19" s="13">
        <f>'[2]Tabelle1'!$J$8</f>
        <v>23.8599853515625</v>
      </c>
      <c r="I19" s="4">
        <f>'[2]Tabelle1'!$J$9</f>
        <v>23.149993896484375</v>
      </c>
      <c r="J19" s="4">
        <f>'[2]Tabelle1'!$J$10</f>
        <v>23.259994506835938</v>
      </c>
      <c r="K19" s="4">
        <f>'[2]Tabelle1'!$J$14</f>
        <v>7.3899993896484375</v>
      </c>
      <c r="L19" s="31">
        <f t="shared" si="5"/>
        <v>19.414993286132812</v>
      </c>
      <c r="M19" s="48">
        <v>1.789458210680411</v>
      </c>
    </row>
    <row r="20" spans="1:13" ht="15">
      <c r="A20" s="21" t="s">
        <v>35</v>
      </c>
      <c r="B20" s="13">
        <f>'[1]Tabelle1'!$L$6</f>
        <v>16.666666666666668</v>
      </c>
      <c r="C20" s="4">
        <v>15</v>
      </c>
      <c r="D20" s="6">
        <f>'[1]Tabelle1'!$L$16</f>
        <v>13.333333333333334</v>
      </c>
      <c r="E20" s="6">
        <v>20</v>
      </c>
      <c r="F20" s="5">
        <f t="shared" si="4"/>
        <v>16.25</v>
      </c>
      <c r="G20" s="41">
        <v>1.9813949444585608</v>
      </c>
      <c r="H20" s="13">
        <v>0</v>
      </c>
      <c r="I20" s="4">
        <v>0</v>
      </c>
      <c r="J20" s="4">
        <v>0</v>
      </c>
      <c r="K20" s="4">
        <f>'[2]Tabelle1'!$J$15</f>
        <v>14.109992980957031</v>
      </c>
      <c r="L20" s="31">
        <f t="shared" si="5"/>
        <v>3.527498245239258</v>
      </c>
      <c r="M20" s="48">
        <v>1.775313877492315</v>
      </c>
    </row>
    <row r="21" spans="1:13" ht="15">
      <c r="A21" s="21" t="s">
        <v>36</v>
      </c>
      <c r="B21" s="13"/>
      <c r="C21" s="4"/>
      <c r="D21" s="4"/>
      <c r="E21" s="4">
        <v>20</v>
      </c>
      <c r="F21" s="5">
        <f t="shared" si="4"/>
        <v>20</v>
      </c>
      <c r="G21" s="41" t="e">
        <v>#DIV/0!</v>
      </c>
      <c r="H21" s="13"/>
      <c r="I21" s="4"/>
      <c r="J21" s="4"/>
      <c r="K21" s="4">
        <f>'[2]Tabelle1'!$J$16</f>
        <v>5</v>
      </c>
      <c r="L21" s="31">
        <f t="shared" si="5"/>
        <v>5</v>
      </c>
      <c r="M21" s="48">
        <v>3.729481026730119</v>
      </c>
    </row>
    <row r="22" spans="1:13" ht="15">
      <c r="A22" s="21" t="s">
        <v>37</v>
      </c>
      <c r="B22" s="13"/>
      <c r="C22" s="4"/>
      <c r="D22" s="4"/>
      <c r="E22" s="4">
        <v>12</v>
      </c>
      <c r="F22" s="5">
        <f t="shared" si="4"/>
        <v>12</v>
      </c>
      <c r="G22" s="41" t="e">
        <v>#DIV/0!</v>
      </c>
      <c r="H22" s="13"/>
      <c r="I22" s="4"/>
      <c r="J22" s="4"/>
      <c r="K22" s="4">
        <f>'[2]Tabelle1'!$J$17</f>
        <v>20</v>
      </c>
      <c r="L22" s="31">
        <f t="shared" si="5"/>
        <v>20</v>
      </c>
      <c r="M22" s="48" t="e">
        <v>#DIV/0!</v>
      </c>
    </row>
    <row r="23" spans="1:13" ht="15">
      <c r="A23" s="21" t="s">
        <v>38</v>
      </c>
      <c r="B23" s="24">
        <v>7.333333333333333</v>
      </c>
      <c r="C23" s="4">
        <v>6</v>
      </c>
      <c r="D23" s="6">
        <v>7</v>
      </c>
      <c r="E23" s="6">
        <v>6</v>
      </c>
      <c r="F23" s="5">
        <f t="shared" si="4"/>
        <v>6.583333333333333</v>
      </c>
      <c r="G23" s="41">
        <v>3.1181671967145492</v>
      </c>
      <c r="H23" s="24">
        <v>5</v>
      </c>
      <c r="I23" s="6">
        <v>5.329998016357422</v>
      </c>
      <c r="J23" s="6">
        <v>6.6699981689453125</v>
      </c>
      <c r="K23" s="6">
        <v>8.5</v>
      </c>
      <c r="L23" s="31">
        <f t="shared" si="5"/>
        <v>6.374999046325684</v>
      </c>
      <c r="M23" s="48">
        <v>0.34588071978101537</v>
      </c>
    </row>
    <row r="24" spans="1:13" ht="15">
      <c r="A24" s="21" t="s">
        <v>39</v>
      </c>
      <c r="B24" s="6">
        <f>10-B23</f>
        <v>2.666666666666667</v>
      </c>
      <c r="C24" s="6">
        <v>4</v>
      </c>
      <c r="D24" s="6">
        <f>10-D23</f>
        <v>3</v>
      </c>
      <c r="E24" s="6">
        <v>4</v>
      </c>
      <c r="F24" s="5">
        <f t="shared" si="4"/>
        <v>3.416666666666667</v>
      </c>
      <c r="G24" s="41">
        <v>3.118167196714549</v>
      </c>
      <c r="H24" s="6">
        <f>10-H23</f>
        <v>5</v>
      </c>
      <c r="I24" s="6">
        <f>10-I23</f>
        <v>4.670001983642578</v>
      </c>
      <c r="J24" s="6">
        <f>10-J23</f>
        <v>3.3300018310546875</v>
      </c>
      <c r="K24" s="6">
        <f>10-K23</f>
        <v>1.5</v>
      </c>
      <c r="L24" s="31">
        <f t="shared" si="5"/>
        <v>3.6250009536743164</v>
      </c>
      <c r="M24" s="48">
        <v>1.2003714250494455</v>
      </c>
    </row>
    <row r="25" spans="1:13" ht="15">
      <c r="A25" s="21" t="s">
        <v>40</v>
      </c>
      <c r="B25" s="13">
        <v>7.333333333333333</v>
      </c>
      <c r="C25" s="4">
        <v>6</v>
      </c>
      <c r="D25" s="4">
        <v>7</v>
      </c>
      <c r="E25" s="4">
        <v>6</v>
      </c>
      <c r="F25" s="5">
        <f t="shared" si="4"/>
        <v>6.583333333333333</v>
      </c>
      <c r="G25" s="41" t="e">
        <v>#DIV/0!</v>
      </c>
      <c r="H25" s="13">
        <v>5</v>
      </c>
      <c r="I25" s="4">
        <v>5.329998016357422</v>
      </c>
      <c r="J25" s="4">
        <v>6.6699981689453125</v>
      </c>
      <c r="K25" s="4">
        <v>8.5</v>
      </c>
      <c r="L25" s="31">
        <f t="shared" si="5"/>
        <v>6.374999046325684</v>
      </c>
      <c r="M25" s="48">
        <v>1.2287503136360833</v>
      </c>
    </row>
    <row r="26" spans="1:13" ht="15">
      <c r="A26" s="21" t="s">
        <v>41</v>
      </c>
      <c r="B26" s="13">
        <f>'[1]Tabelle1'!$L$5</f>
        <v>6</v>
      </c>
      <c r="C26" s="4">
        <f>C19</f>
        <v>5.666666666666667</v>
      </c>
      <c r="D26" s="6">
        <f>'[1]Tabelle1'!$L$15</f>
        <v>9.666666666666666</v>
      </c>
      <c r="E26" s="6">
        <v>9</v>
      </c>
      <c r="F26" s="5">
        <f t="shared" si="4"/>
        <v>7.583333333333334</v>
      </c>
      <c r="G26" s="41">
        <v>3.1195322536369914</v>
      </c>
      <c r="H26" s="13">
        <v>23.8599853515625</v>
      </c>
      <c r="I26" s="4">
        <v>23.149993896484375</v>
      </c>
      <c r="J26" s="4">
        <v>23.259994506835938</v>
      </c>
      <c r="K26" s="4">
        <v>7.3899993896484375</v>
      </c>
      <c r="L26" s="31">
        <f t="shared" si="5"/>
        <v>19.414993286132812</v>
      </c>
      <c r="M26" s="48">
        <v>0.34588071978101537</v>
      </c>
    </row>
    <row r="27" spans="1:13" ht="15">
      <c r="A27" s="21" t="s">
        <v>42</v>
      </c>
      <c r="B27" s="21">
        <f>30-(B26+B25)</f>
        <v>16.666666666666668</v>
      </c>
      <c r="C27" s="4">
        <f>C20</f>
        <v>15</v>
      </c>
      <c r="D27" s="4">
        <f>30-(D26+D25)</f>
        <v>13.333333333333336</v>
      </c>
      <c r="E27" s="36">
        <f>30-(E26+E25)</f>
        <v>15</v>
      </c>
      <c r="F27" s="5">
        <f t="shared" si="4"/>
        <v>15</v>
      </c>
      <c r="G27" s="41">
        <v>0.5692750425533128</v>
      </c>
      <c r="H27" s="13">
        <v>0</v>
      </c>
      <c r="I27" s="4">
        <v>0</v>
      </c>
      <c r="J27" s="4">
        <v>0</v>
      </c>
      <c r="K27" s="4">
        <v>14.109992980957031</v>
      </c>
      <c r="L27" s="31">
        <f t="shared" si="5"/>
        <v>3.527498245239258</v>
      </c>
      <c r="M27" s="48">
        <v>1.789458210680411</v>
      </c>
    </row>
    <row r="28" spans="1:13" ht="15">
      <c r="A28" s="21" t="s">
        <v>43</v>
      </c>
      <c r="B28" s="13"/>
      <c r="C28" s="4"/>
      <c r="D28" s="4"/>
      <c r="E28" s="4"/>
      <c r="F28" s="5" t="e">
        <f t="shared" si="4"/>
        <v>#DIV/0!</v>
      </c>
      <c r="G28" s="41">
        <v>1.8521766474430432</v>
      </c>
      <c r="H28" s="13"/>
      <c r="I28" s="4"/>
      <c r="J28" s="4"/>
      <c r="K28" s="4"/>
      <c r="L28" s="31" t="e">
        <f t="shared" si="5"/>
        <v>#DIV/0!</v>
      </c>
      <c r="M28" s="48">
        <v>1.775313877492315</v>
      </c>
    </row>
    <row r="29" spans="1:13" ht="15.75" thickBot="1">
      <c r="A29" s="21" t="s">
        <v>44</v>
      </c>
      <c r="B29" s="13"/>
      <c r="C29" s="4"/>
      <c r="D29" s="4"/>
      <c r="E29" s="4"/>
      <c r="F29" s="5" t="e">
        <f t="shared" si="4"/>
        <v>#DIV/0!</v>
      </c>
      <c r="G29" s="41">
        <v>4</v>
      </c>
      <c r="H29" s="13"/>
      <c r="I29" s="4"/>
      <c r="J29" s="4"/>
      <c r="K29" s="4"/>
      <c r="L29" s="31" t="e">
        <f t="shared" si="5"/>
        <v>#DIV/0!</v>
      </c>
      <c r="M29" s="48">
        <v>3.3570856872176082</v>
      </c>
    </row>
    <row r="30" spans="1:13" ht="15.75" thickBot="1">
      <c r="A30" s="20" t="s">
        <v>45</v>
      </c>
      <c r="B30" s="23">
        <f>'[1]Tabelle1'!$K$3</f>
        <v>0.138731</v>
      </c>
      <c r="C30" s="11">
        <f>'[1]Tabelle1'!$K$8</f>
        <v>0.136457</v>
      </c>
      <c r="D30" s="11">
        <f>'[1]Tabelle1'!$K$13</f>
        <v>0.12153488</v>
      </c>
      <c r="E30" s="11">
        <f>'[1]Tabelle1'!$K$18</f>
        <v>0.13224096</v>
      </c>
      <c r="F30" s="12">
        <f t="shared" si="4"/>
        <v>0.13224096</v>
      </c>
      <c r="G30" s="42" t="e">
        <v>#DIV/0!</v>
      </c>
      <c r="H30" s="23">
        <f>'[2]Tabelle1'!$AH$2</f>
        <v>0.08694444444444445</v>
      </c>
      <c r="I30" s="11">
        <f>'[2]Tabelle1'!$AH$3</f>
        <v>0.05114449213161659</v>
      </c>
      <c r="J30" s="11">
        <f>'[2]Tabelle1'!$AH$4</f>
        <v>0.06467661691542288</v>
      </c>
      <c r="K30" s="11">
        <f>'[2]Tabelle1'!$AH$12</f>
        <v>0.21766169154228857</v>
      </c>
      <c r="L30" s="34">
        <f t="shared" si="5"/>
        <v>0.10510681125844312</v>
      </c>
      <c r="M30" s="48" t="e">
        <v>#DIV/0!</v>
      </c>
    </row>
    <row r="31" spans="1:13" ht="15">
      <c r="A31" s="26" t="s">
        <v>14</v>
      </c>
      <c r="B31" s="28"/>
      <c r="C31" s="8"/>
      <c r="D31" s="8"/>
      <c r="E31" s="8"/>
      <c r="F31" s="9" t="e">
        <f t="shared" si="4"/>
        <v>#DIV/0!</v>
      </c>
      <c r="G31" s="43">
        <v>0.012795551901236171</v>
      </c>
      <c r="H31" s="28"/>
      <c r="I31" s="8"/>
      <c r="J31" s="8"/>
      <c r="K31" s="8"/>
      <c r="L31" s="35" t="e">
        <f t="shared" si="5"/>
        <v>#DIV/0!</v>
      </c>
      <c r="M31" s="48">
        <v>0.03348518634324392</v>
      </c>
    </row>
    <row r="32" spans="1:13" ht="15">
      <c r="A32" s="26" t="s">
        <v>15</v>
      </c>
      <c r="B32" s="28"/>
      <c r="C32" s="8"/>
      <c r="D32" s="8"/>
      <c r="E32" s="8"/>
      <c r="F32" s="9" t="e">
        <f t="shared" si="4"/>
        <v>#DIV/0!</v>
      </c>
      <c r="G32" s="41" t="e">
        <v>#DIV/0!</v>
      </c>
      <c r="H32" s="28"/>
      <c r="I32" s="8"/>
      <c r="J32" s="8"/>
      <c r="K32" s="8"/>
      <c r="L32" s="35" t="e">
        <f t="shared" si="5"/>
        <v>#DIV/0!</v>
      </c>
      <c r="M32" s="48" t="e">
        <v>#DIV/0!</v>
      </c>
    </row>
    <row r="33" spans="1:13" ht="15">
      <c r="A33" s="26" t="s">
        <v>16</v>
      </c>
      <c r="B33" s="28"/>
      <c r="C33" s="8"/>
      <c r="D33" s="8"/>
      <c r="E33" s="8"/>
      <c r="F33" s="9" t="e">
        <f t="shared" si="4"/>
        <v>#DIV/0!</v>
      </c>
      <c r="G33" s="41" t="e">
        <v>#DIV/0!</v>
      </c>
      <c r="H33" s="28"/>
      <c r="I33" s="8"/>
      <c r="J33" s="8"/>
      <c r="K33" s="8"/>
      <c r="L33" s="35" t="e">
        <f t="shared" si="5"/>
        <v>#DIV/0!</v>
      </c>
      <c r="M33" s="48" t="e">
        <v>#DIV/0!</v>
      </c>
    </row>
    <row r="34" spans="1:13" ht="15">
      <c r="A34" s="26" t="s">
        <v>17</v>
      </c>
      <c r="B34" s="28"/>
      <c r="C34" s="8"/>
      <c r="D34" s="8"/>
      <c r="E34" s="8"/>
      <c r="F34" s="9" t="e">
        <f t="shared" si="4"/>
        <v>#DIV/0!</v>
      </c>
      <c r="G34" s="41" t="e">
        <v>#DIV/0!</v>
      </c>
      <c r="H34" s="28"/>
      <c r="I34" s="8"/>
      <c r="J34" s="8"/>
      <c r="K34" s="8"/>
      <c r="L34" s="35" t="e">
        <f t="shared" si="5"/>
        <v>#DIV/0!</v>
      </c>
      <c r="M34" s="48" t="e">
        <v>#DIV/0!</v>
      </c>
    </row>
    <row r="35" spans="1:13" ht="15">
      <c r="A35" s="21" t="s">
        <v>5</v>
      </c>
      <c r="B35" s="24">
        <f>'[1]Tabelle1'!$K$4</f>
        <v>0.1909286090710189</v>
      </c>
      <c r="C35" s="8">
        <v>0.17220656113872732</v>
      </c>
      <c r="D35" s="6">
        <f>'[1]Tabelle1'!$K$14</f>
        <v>0.18687737578926666</v>
      </c>
      <c r="E35" s="8">
        <v>0.2422044444444445</v>
      </c>
      <c r="F35" s="5">
        <f t="shared" si="4"/>
        <v>0.19805424761086432</v>
      </c>
      <c r="G35" s="41" t="e">
        <v>#DIV/0!</v>
      </c>
      <c r="H35" s="24">
        <f>'[2]Tabelle1'!$AH$5</f>
        <v>0.2831666666666667</v>
      </c>
      <c r="I35" s="6">
        <f>'[2]Tabelle1'!$AH$6</f>
        <v>0.3897748592870544</v>
      </c>
      <c r="J35" s="6">
        <f>'[2]Tabelle1'!$AH$7</f>
        <v>0.3791854072963518</v>
      </c>
      <c r="K35" s="6">
        <f>'[2]Tabelle1'!$AH$13</f>
        <v>0.34568627450980394</v>
      </c>
      <c r="L35" s="31">
        <f t="shared" si="5"/>
        <v>0.3494533019399692</v>
      </c>
      <c r="M35" s="48" t="e">
        <v>#DIV/0!</v>
      </c>
    </row>
    <row r="36" spans="1:13" ht="15">
      <c r="A36" s="21" t="s">
        <v>6</v>
      </c>
      <c r="B36" s="24">
        <f>'[1]Tabelle1'!$K$5</f>
        <v>0.4207966743068652</v>
      </c>
      <c r="C36" s="6">
        <v>0.6629916663489381</v>
      </c>
      <c r="D36" s="6">
        <f>'[1]Tabelle1'!$K$15</f>
        <v>0.3927502564423635</v>
      </c>
      <c r="E36" s="6">
        <v>0.6663713298791017</v>
      </c>
      <c r="F36" s="5">
        <f t="shared" si="4"/>
        <v>0.5357274817443172</v>
      </c>
      <c r="G36" s="41">
        <v>0.008940603152711564</v>
      </c>
      <c r="H36" s="24">
        <f>'[2]Tabelle1'!$AH$8</f>
        <v>0.38448588484584006</v>
      </c>
      <c r="I36" s="6">
        <f>'[2]Tabelle1'!$AH$9</f>
        <v>0.4413475450794711</v>
      </c>
      <c r="J36" s="6">
        <f>'[2]Tabelle1'!$AH$10</f>
        <v>0.40355556949188537</v>
      </c>
      <c r="K36" s="6">
        <f>'[2]Tabelle1'!$AH$14</f>
        <v>0.541901804814533</v>
      </c>
      <c r="L36" s="31">
        <f t="shared" si="5"/>
        <v>0.44282270105793237</v>
      </c>
      <c r="M36" s="48">
        <v>0.04781299933055843</v>
      </c>
    </row>
    <row r="37" spans="1:13" ht="15">
      <c r="A37" s="21" t="s">
        <v>7</v>
      </c>
      <c r="B37" s="24">
        <f>'[1]Tabelle1'!$K$6</f>
        <v>0.9929073983229537</v>
      </c>
      <c r="C37" s="6">
        <v>0.4899642525499247</v>
      </c>
      <c r="D37" s="6">
        <f>'[1]Tabelle1'!$K$16</f>
        <v>0.4237335564960416</v>
      </c>
      <c r="E37" s="6">
        <v>0.69701376146789</v>
      </c>
      <c r="F37" s="5">
        <f t="shared" si="4"/>
        <v>0.6509047422092025</v>
      </c>
      <c r="G37" s="41">
        <v>0.1794134473702116</v>
      </c>
      <c r="H37" s="24"/>
      <c r="I37" s="6"/>
      <c r="J37" s="6"/>
      <c r="K37" s="6">
        <f>'[2]Tabelle1'!$AH$15</f>
        <v>0.6537154924524592</v>
      </c>
      <c r="L37" s="31">
        <f t="shared" si="5"/>
        <v>0.6537154924524592</v>
      </c>
      <c r="M37" s="48">
        <v>0.17265222095845545</v>
      </c>
    </row>
    <row r="38" spans="1:16" ht="15">
      <c r="A38" s="21" t="s">
        <v>8</v>
      </c>
      <c r="B38" s="24"/>
      <c r="C38" s="6"/>
      <c r="D38" s="6"/>
      <c r="E38" s="6">
        <v>1.0593543432203392</v>
      </c>
      <c r="F38" s="5">
        <f t="shared" si="4"/>
        <v>1.0593543432203392</v>
      </c>
      <c r="G38" s="41">
        <v>0.10991405250788747</v>
      </c>
      <c r="H38" s="24"/>
      <c r="I38" s="6"/>
      <c r="J38" s="6"/>
      <c r="K38" s="6">
        <f>'[2]Tabelle1'!$AH$16</f>
        <v>0.8556666666666667</v>
      </c>
      <c r="L38" s="31">
        <f t="shared" si="5"/>
        <v>0.8556666666666667</v>
      </c>
      <c r="M38" s="48">
        <v>0.170935853722414</v>
      </c>
      <c r="P38" s="37"/>
    </row>
    <row r="39" spans="1:16" ht="15.75" thickBot="1">
      <c r="A39" s="21" t="s">
        <v>9</v>
      </c>
      <c r="B39" s="58"/>
      <c r="C39" s="59"/>
      <c r="D39" s="59"/>
      <c r="E39" s="59">
        <v>0.6012933786427763</v>
      </c>
      <c r="F39" s="60">
        <f t="shared" si="4"/>
        <v>0.6012933786427763</v>
      </c>
      <c r="G39" s="61" t="e">
        <v>#DIV/0!</v>
      </c>
      <c r="H39" s="58"/>
      <c r="I39" s="59"/>
      <c r="J39" s="59"/>
      <c r="K39" s="59">
        <f>'[2]Tabelle1'!$AH$17</f>
        <v>0.996</v>
      </c>
      <c r="L39" s="62">
        <f t="shared" si="5"/>
        <v>0.996</v>
      </c>
      <c r="M39" s="63">
        <v>0.28882066644017396</v>
      </c>
      <c r="P39" s="37"/>
    </row>
    <row r="40" spans="1:16" ht="15">
      <c r="A40" s="20" t="s">
        <v>46</v>
      </c>
      <c r="B40" s="23">
        <f>(B13*B3*B30)+(B4*B14*B31)+(B5*B15*B32)+(B6*B16*B33)+(B7*B17*B34)</f>
        <v>4.899860470961059</v>
      </c>
      <c r="C40" s="11">
        <f>(C13*C3*C30)+(C4*C14*C31)+(C5*C15*C32)+(C6*C16*C33)+(C7*C17*C34)</f>
        <v>8.062333326152356</v>
      </c>
      <c r="D40" s="11">
        <f>(D13*D3*D30)+(D4*D14*D31)+(D5*D15*D32)+(D6*D16*D33)+(D7*D17*D34)</f>
        <v>8.905734001170934</v>
      </c>
      <c r="E40" s="11">
        <f>(E13*E3*E30)+(E4*E14*E31)+(E5*E15*E32)+(E6*E16*E33)+(E7*E17*E34)</f>
        <v>9.3993568344</v>
      </c>
      <c r="F40" s="18">
        <f>AVERAGE(B40:E40)</f>
        <v>7.816821158171088</v>
      </c>
      <c r="G40" s="44">
        <f>STDEV(B40:E40)</f>
        <v>2.021475222170097</v>
      </c>
      <c r="H40" s="23">
        <f>(H13*H3*H30)+(H4*H14*H31)+(H5*H15*H32)+(H6*H16*H33)+(H7*H17*H34)</f>
        <v>11.215833333333334</v>
      </c>
      <c r="I40" s="11">
        <f>(I13*I3*I30)+(I4*I14*I31)+(I5*I15*I32)+(I6*I16*I33)+(I7*I17*I34)</f>
        <v>4.766666510586063</v>
      </c>
      <c r="J40" s="11">
        <f>(J13*J3*J30)+(J4*J14*J31)+(J5*J15*J32)+(J6*J16*J33)+(J7*J17*J34)</f>
        <v>1.5166657599643687</v>
      </c>
      <c r="K40" s="11">
        <f>(K13*K3*K30)+(K4*K14*K31)+(K5*K15*K32)+(K6*K16*K33)+(K7*K17*K34)</f>
        <v>6.416662830618484</v>
      </c>
      <c r="L40" s="34">
        <f>AVERAGE(H40:K40)</f>
        <v>5.978957108625563</v>
      </c>
      <c r="M40" s="48">
        <f>STDEV(H40:K40)</f>
        <v>4.041375651367834</v>
      </c>
      <c r="P40" s="37"/>
    </row>
    <row r="41" spans="1:16" ht="15">
      <c r="A41" s="21" t="s">
        <v>47</v>
      </c>
      <c r="B41" s="24">
        <f>(B8*B35*B25)+(B9*B36*B26)+(B10*B37*B27)+(B11*B38*B28)</f>
        <v>65.15860520427582</v>
      </c>
      <c r="C41" s="6">
        <f>(C8*C35*C25)+(C9*C36*C26)+(C10*C37*C27)+(C11*C38*C28)</f>
        <v>69.47043456305252</v>
      </c>
      <c r="D41" s="6">
        <f>(D8*D35*D25)+(D9*D36*D26)+(D10*D37*D27)+(D11*D38*D28)</f>
        <v>63.36146384710367</v>
      </c>
      <c r="E41" s="6">
        <f>(E8*E35*E25)+(E9*E36*E26)+(E10*E37*E27)+(E11*E38*E28)</f>
        <v>93.2095147064545</v>
      </c>
      <c r="F41" s="5">
        <f>AVERAGE(B41:E41)</f>
        <v>72.80000458022162</v>
      </c>
      <c r="G41" s="44">
        <f>STDEV(B41:E41)</f>
        <v>13.845711438148909</v>
      </c>
      <c r="H41" s="24">
        <f>(H8*H35*H25)+(H9*H36*H26)+(H10*H37*H27)+(H11*H38*H28)</f>
        <v>60.390156294096826</v>
      </c>
      <c r="I41" s="6">
        <f>(I8*I35*I25)+(I9*I36*I26)+(I10*I37*I27)+(I11*I38*I28)</f>
        <v>68.63914027501605</v>
      </c>
      <c r="J41" s="6">
        <f>(J8*J35*J25)+(J9*J36*J26)+(J10*J37*J27)+(J11*J38*J28)</f>
        <v>77.89625039594904</v>
      </c>
      <c r="K41" s="6">
        <f>(K8*K35*K25)+(K9*K36*K26)+(K10*K37*K27)+(K11*K38*K28)</f>
        <v>61.576048902584674</v>
      </c>
      <c r="L41" s="31">
        <f>AVERAGE(H41:K41)</f>
        <v>67.12539896691165</v>
      </c>
      <c r="M41" s="48">
        <f>STDEV(H41:K41)</f>
        <v>8.051116553050486</v>
      </c>
      <c r="P41" s="37"/>
    </row>
    <row r="42" spans="1:16" ht="15.75" thickBot="1">
      <c r="A42" s="22" t="s">
        <v>48</v>
      </c>
      <c r="B42" s="25">
        <f>B41+B40</f>
        <v>70.05846567523687</v>
      </c>
      <c r="C42" s="14">
        <f>C41+C40</f>
        <v>77.53276788920488</v>
      </c>
      <c r="D42" s="14">
        <f>D41+D40</f>
        <v>72.2671978482746</v>
      </c>
      <c r="E42" s="14">
        <f>E41+E40</f>
        <v>102.6088715408545</v>
      </c>
      <c r="F42" s="15">
        <f>AVERAGE(B42:E42)</f>
        <v>80.61682573839272</v>
      </c>
      <c r="G42" s="45">
        <f>STDEV(B42:E42)</f>
        <v>14.992851013303998</v>
      </c>
      <c r="H42" s="25">
        <f>H41+H40</f>
        <v>71.60598962743016</v>
      </c>
      <c r="I42" s="14">
        <f>I41+I40</f>
        <v>73.40580678560211</v>
      </c>
      <c r="J42" s="14">
        <f>J41+J40</f>
        <v>79.41291615591341</v>
      </c>
      <c r="K42" s="14">
        <f>K41+K40</f>
        <v>67.99271173320315</v>
      </c>
      <c r="L42" s="32">
        <f>AVERAGE(H42:K42)</f>
        <v>73.1043560755372</v>
      </c>
      <c r="M42" s="49">
        <f>STDEV(H42:K42)</f>
        <v>4.770143698521862</v>
      </c>
      <c r="P42" s="37"/>
    </row>
    <row r="43" ht="15">
      <c r="P43" s="37"/>
    </row>
    <row r="44" ht="15">
      <c r="P44" s="37"/>
    </row>
    <row r="45" spans="16:17" ht="15">
      <c r="P45" s="37"/>
      <c r="Q45" s="37"/>
    </row>
    <row r="46" spans="16:17" ht="15">
      <c r="P46" s="37"/>
      <c r="Q46" s="37"/>
    </row>
    <row r="47" ht="15">
      <c r="P47" s="37"/>
    </row>
    <row r="48" ht="15">
      <c r="P48" s="37"/>
    </row>
    <row r="49" ht="15">
      <c r="P49" s="37"/>
    </row>
    <row r="50" ht="15">
      <c r="P50" s="37"/>
    </row>
    <row r="51" ht="15">
      <c r="P51" s="37"/>
    </row>
    <row r="52" ht="15">
      <c r="P52" s="37"/>
    </row>
    <row r="53" ht="15">
      <c r="P53" s="37"/>
    </row>
    <row r="54" ht="15">
      <c r="P54" s="37"/>
    </row>
    <row r="55" ht="15">
      <c r="P55" s="37"/>
    </row>
    <row r="56" ht="15">
      <c r="P56" s="37"/>
    </row>
    <row r="57" ht="15">
      <c r="P57" s="37"/>
    </row>
    <row r="58" ht="15">
      <c r="P58" s="37"/>
    </row>
    <row r="59" ht="15">
      <c r="P59" s="37"/>
    </row>
    <row r="60" ht="15">
      <c r="P60" s="37"/>
    </row>
    <row r="61" ht="15">
      <c r="P61" s="37"/>
    </row>
    <row r="62" ht="15">
      <c r="P62" s="37"/>
    </row>
    <row r="63" ht="15">
      <c r="P63" s="37"/>
    </row>
    <row r="64" ht="15">
      <c r="P64" s="37"/>
    </row>
    <row r="65" ht="15">
      <c r="P65" s="37"/>
    </row>
    <row r="66" ht="15">
      <c r="P66" s="37"/>
    </row>
    <row r="67" ht="15">
      <c r="P67" s="37"/>
    </row>
    <row r="68" ht="15">
      <c r="P68" s="37"/>
    </row>
    <row r="69" ht="15">
      <c r="P69" s="37"/>
    </row>
    <row r="70" ht="15">
      <c r="P70" s="37"/>
    </row>
    <row r="71" ht="15">
      <c r="P71" s="37"/>
    </row>
    <row r="72" ht="15">
      <c r="P72" s="37"/>
    </row>
    <row r="73" ht="15">
      <c r="P73" s="37"/>
    </row>
    <row r="74" ht="15">
      <c r="P74" s="37"/>
    </row>
    <row r="75" ht="15">
      <c r="P75" s="37"/>
    </row>
    <row r="76" ht="15">
      <c r="P76" s="37"/>
    </row>
    <row r="77" ht="15">
      <c r="P77" s="37"/>
    </row>
    <row r="78" ht="15">
      <c r="P78" s="37"/>
    </row>
    <row r="79" ht="15">
      <c r="P79" s="37"/>
    </row>
    <row r="80" ht="15">
      <c r="P80" s="37"/>
    </row>
    <row r="81" ht="15">
      <c r="P81" s="37"/>
    </row>
    <row r="82" ht="15">
      <c r="P82" s="37"/>
    </row>
    <row r="83" ht="15">
      <c r="P83" s="37"/>
    </row>
    <row r="84" ht="15">
      <c r="P84" s="37"/>
    </row>
    <row r="85" ht="15">
      <c r="P85" s="37"/>
    </row>
    <row r="86" ht="15">
      <c r="P86" s="37"/>
    </row>
    <row r="87" ht="15">
      <c r="P87" s="37"/>
    </row>
    <row r="88" ht="15">
      <c r="P88" s="37"/>
    </row>
    <row r="89" ht="15">
      <c r="P89" s="37"/>
    </row>
    <row r="90" ht="15">
      <c r="P90" s="37"/>
    </row>
    <row r="91" ht="15">
      <c r="P91" s="37"/>
    </row>
    <row r="92" ht="15">
      <c r="P92" s="37"/>
    </row>
    <row r="93" ht="15">
      <c r="P93" s="37"/>
    </row>
    <row r="94" ht="15">
      <c r="P94" s="37"/>
    </row>
    <row r="95" ht="15">
      <c r="P95" s="37"/>
    </row>
    <row r="96" ht="15">
      <c r="P96" s="37"/>
    </row>
    <row r="97" ht="15">
      <c r="P97" s="37"/>
    </row>
    <row r="98" ht="15">
      <c r="P98" s="37"/>
    </row>
    <row r="99" ht="15">
      <c r="P99" s="37"/>
    </row>
    <row r="100" ht="15">
      <c r="P100" s="37"/>
    </row>
    <row r="101" ht="15">
      <c r="P101" s="37"/>
    </row>
    <row r="102" ht="15">
      <c r="P102" s="37"/>
    </row>
    <row r="103" ht="15">
      <c r="P103" s="37"/>
    </row>
    <row r="104" ht="15">
      <c r="P104" s="37"/>
    </row>
    <row r="105" ht="15">
      <c r="P105" s="37"/>
    </row>
    <row r="106" ht="15">
      <c r="P106" s="37"/>
    </row>
    <row r="107" ht="15">
      <c r="P107" s="37"/>
    </row>
    <row r="108" ht="15">
      <c r="P108" s="37"/>
    </row>
    <row r="109" ht="15">
      <c r="P109" s="37"/>
    </row>
    <row r="110" ht="15">
      <c r="P110" s="37"/>
    </row>
    <row r="111" ht="15">
      <c r="P111" s="37"/>
    </row>
    <row r="112" ht="15">
      <c r="P112" s="37"/>
    </row>
    <row r="113" ht="15">
      <c r="P113" s="37"/>
    </row>
    <row r="114" ht="15">
      <c r="P114" s="37"/>
    </row>
    <row r="115" ht="15">
      <c r="P115" s="37"/>
    </row>
    <row r="116" ht="15">
      <c r="P116" s="37"/>
    </row>
    <row r="117" ht="15">
      <c r="P117" s="37"/>
    </row>
    <row r="118" ht="15">
      <c r="P118" s="37"/>
    </row>
    <row r="119" ht="15">
      <c r="P119" s="37"/>
    </row>
    <row r="120" ht="15">
      <c r="P120" s="37"/>
    </row>
    <row r="121" ht="15">
      <c r="P121" s="37"/>
    </row>
    <row r="122" ht="15">
      <c r="P122" s="37"/>
    </row>
    <row r="123" ht="15">
      <c r="P123" s="37"/>
    </row>
    <row r="124" ht="15">
      <c r="P124" s="37"/>
    </row>
    <row r="125" ht="15">
      <c r="P125" s="37"/>
    </row>
    <row r="126" ht="15">
      <c r="P126" s="37"/>
    </row>
    <row r="127" ht="15">
      <c r="P127" s="37"/>
    </row>
    <row r="128" ht="15">
      <c r="P128" s="37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Lehrstuhl Bodenkunde</cp:lastModifiedBy>
  <cp:lastPrinted>2013-12-18T13:08:07Z</cp:lastPrinted>
  <dcterms:created xsi:type="dcterms:W3CDTF">2012-01-29T16:29:26Z</dcterms:created>
  <dcterms:modified xsi:type="dcterms:W3CDTF">2016-02-23T13:15:28Z</dcterms:modified>
  <cp:category/>
  <cp:version/>
  <cp:contentType/>
  <cp:contentStatus/>
</cp:coreProperties>
</file>