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215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</externalReference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<sst xmlns="http://schemas.openxmlformats.org/spreadsheetml/2006/main" count="55" uniqueCount="49">
  <si>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-Ah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</si>
  <si>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-B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</si>
  <si>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-C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</si>
  <si>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-4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</si>
  <si>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-5</t>
    </r>
  </si>
  <si>
    <r>
      <t>FRG-Ah[g/cm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</si>
  <si>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FRG-B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</si>
  <si>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FRG-C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</si>
  <si>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FRG-4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</si>
  <si>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FRG-5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</si>
  <si>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-Of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</si>
  <si>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-Oh1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</si>
  <si>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-Oh2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</si>
  <si>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-Oh3</t>
    </r>
  </si>
  <si>
    <r>
      <t>FRG-Of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</si>
  <si>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FRG-Oh1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</si>
  <si>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FRG-Oh2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</si>
  <si>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FRG-Oh3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</si>
  <si>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t>L1</t>
  </si>
  <si>
    <t>L2</t>
  </si>
  <si>
    <t>L3</t>
  </si>
  <si>
    <t>P4</t>
  </si>
  <si>
    <t>BDF55</t>
  </si>
  <si>
    <t>Second Inventory 2011</t>
  </si>
  <si>
    <t>Mean</t>
  </si>
  <si>
    <t>StDev</t>
  </si>
  <si>
    <t>First Inventory 1990</t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</si>
  <si>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-Forest floor/L</t>
    </r>
  </si>
  <si>
    <t>Thickness_total_forest floor/L</t>
  </si>
  <si>
    <t>Thickness_total_Of</t>
  </si>
  <si>
    <t>Thickness_total_Oh1</t>
  </si>
  <si>
    <t>Thickness_total_Oh2</t>
  </si>
  <si>
    <t>Thickness_total_Oh3</t>
  </si>
  <si>
    <t>Thickness_total_Ah</t>
  </si>
  <si>
    <t>Thickness_total_B</t>
  </si>
  <si>
    <t>Thickness_total_C</t>
  </si>
  <si>
    <t>Thickness_total_4</t>
  </si>
  <si>
    <t>Thickness_total_5</t>
  </si>
  <si>
    <t>Thickness_Ah_10cm</t>
  </si>
  <si>
    <t>Thickness_B_10cm</t>
  </si>
  <si>
    <t>Thickness_Ah_30cm</t>
  </si>
  <si>
    <t>Thickness_B_30cm</t>
  </si>
  <si>
    <t>Thickness_C_30cm</t>
  </si>
  <si>
    <t>Thickness_4_30cm</t>
  </si>
  <si>
    <t>Thickness_5_30cm</t>
  </si>
  <si>
    <r>
      <t>FRG-Forest floor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</si>
  <si>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OC Stock Forest floor</t>
    </r>
    <r>
      <rPr>
        <sz val="9"/>
        <color indexed="8"/>
        <rFont val="Calibri"/>
        <family val="2"/>
      </rPr>
      <t xml:space="preserve"> [t/ha]</t>
    </r>
  </si>
  <si>
    <t>OC Stock Uppermost 30 mineral soil [t/ha]</t>
  </si>
  <si>
    <t>OC Stock Forest floor+ uppermost 30 cm mineral soil [t/ha]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</si>
</sst>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33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33" borderId="15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33" borderId="17" xfId="0" applyNumberFormat="1" applyFont="1" applyFill="1" applyBorder="1" applyAlignment="1">
      <alignment/>
    </xf>
    <xf numFmtId="2" fontId="2" fillId="34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6" xfId="0" applyFont="1" applyBorder="1" applyAlignment="1">
      <alignment/>
    </xf>
    <xf numFmtId="2" fontId="2" fillId="34" borderId="27" xfId="0" applyNumberFormat="1" applyFont="1" applyFill="1" applyBorder="1" applyAlignment="1">
      <alignment/>
    </xf>
    <xf numFmtId="2" fontId="2" fillId="34" borderId="28" xfId="0" applyNumberFormat="1" applyFont="1" applyFill="1" applyBorder="1" applyAlignment="1">
      <alignment/>
    </xf>
    <xf numFmtId="2" fontId="2" fillId="34" borderId="29" xfId="0" applyNumberFormat="1" applyFont="1" applyFill="1" applyBorder="1" applyAlignment="1">
      <alignment/>
    </xf>
    <xf numFmtId="2" fontId="2" fillId="34" borderId="30" xfId="0" applyNumberFormat="1" applyFont="1" applyFill="1" applyBorder="1" applyAlignment="1">
      <alignment/>
    </xf>
    <xf numFmtId="2" fontId="2" fillId="34" borderId="31" xfId="0" applyNumberFormat="1" applyFont="1" applyFill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35" borderId="0" xfId="0" applyNumberFormat="1" applyFont="1" applyFill="1" applyAlignment="1">
      <alignment/>
    </xf>
    <xf numFmtId="2" fontId="2" fillId="35" borderId="17" xfId="0" applyNumberFormat="1" applyFont="1" applyFill="1" applyBorder="1" applyAlignment="1">
      <alignment/>
    </xf>
    <xf numFmtId="2" fontId="2" fillId="35" borderId="32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/>
    </xf>
    <xf numFmtId="2" fontId="2" fillId="35" borderId="34" xfId="0" applyNumberFormat="1" applyFont="1" applyFill="1" applyBorder="1" applyAlignment="1">
      <alignment/>
    </xf>
    <xf numFmtId="2" fontId="2" fillId="35" borderId="35" xfId="0" applyNumberFormat="1" applyFont="1" applyFill="1" applyBorder="1" applyAlignment="1">
      <alignment/>
    </xf>
    <xf numFmtId="2" fontId="2" fillId="35" borderId="27" xfId="0" applyNumberFormat="1" applyFont="1" applyFill="1" applyBorder="1" applyAlignment="1">
      <alignment/>
    </xf>
    <xf numFmtId="2" fontId="2" fillId="35" borderId="28" xfId="0" applyNumberFormat="1" applyFont="1" applyFill="1" applyBorder="1" applyAlignment="1">
      <alignment/>
    </xf>
    <xf numFmtId="2" fontId="2" fillId="36" borderId="0" xfId="0" applyNumberFormat="1" applyFont="1" applyFill="1" applyAlignment="1">
      <alignment/>
    </xf>
    <xf numFmtId="2" fontId="2" fillId="36" borderId="32" xfId="0" applyNumberFormat="1" applyFont="1" applyFill="1" applyBorder="1" applyAlignment="1">
      <alignment/>
    </xf>
    <xf numFmtId="2" fontId="2" fillId="36" borderId="33" xfId="0" applyNumberFormat="1" applyFont="1" applyFill="1" applyBorder="1" applyAlignment="1">
      <alignment/>
    </xf>
    <xf numFmtId="2" fontId="2" fillId="36" borderId="34" xfId="0" applyNumberFormat="1" applyFont="1" applyFill="1" applyBorder="1" applyAlignment="1">
      <alignment/>
    </xf>
    <xf numFmtId="2" fontId="2" fillId="36" borderId="35" xfId="0" applyNumberFormat="1" applyFont="1" applyFill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2" fillId="33" borderId="38" xfId="0" applyNumberFormat="1" applyFont="1" applyFill="1" applyBorder="1" applyAlignment="1">
      <alignment/>
    </xf>
    <xf numFmtId="2" fontId="2" fillId="35" borderId="38" xfId="0" applyNumberFormat="1" applyFont="1" applyFill="1" applyBorder="1" applyAlignment="1">
      <alignment/>
    </xf>
    <xf numFmtId="2" fontId="2" fillId="34" borderId="38" xfId="0" applyNumberFormat="1" applyFont="1" applyFill="1" applyBorder="1" applyAlignment="1">
      <alignment/>
    </xf>
    <xf numFmtId="2" fontId="2" fillId="36" borderId="39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2" fillId="0" borderId="40" xfId="0" applyFont="1" applyBorder="1" applyAlignment="1">
      <alignment/>
    </xf>
    <xf numFmtId="2" fontId="2" fillId="36" borderId="18" xfId="0" applyNumberFormat="1" applyFont="1" applyFill="1" applyBorder="1" applyAlignment="1">
      <alignment/>
    </xf>
    <xf numFmtId="2" fontId="2" fillId="0" borderId="41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2" fontId="2" fillId="33" borderId="42" xfId="0" applyNumberFormat="1" applyFont="1" applyFill="1" applyBorder="1" applyAlignment="1">
      <alignment/>
    </xf>
    <xf numFmtId="2" fontId="2" fillId="35" borderId="43" xfId="0" applyNumberFormat="1" applyFont="1" applyFill="1" applyBorder="1" applyAlignment="1">
      <alignment/>
    </xf>
    <xf numFmtId="2" fontId="2" fillId="34" borderId="44" xfId="0" applyNumberFormat="1" applyFont="1" applyFill="1" applyBorder="1" applyAlignment="1">
      <alignment/>
    </xf>
    <xf numFmtId="2" fontId="2" fillId="36" borderId="43" xfId="0" applyNumberFormat="1" applyFont="1" applyFill="1" applyBorder="1" applyAlignment="1">
      <alignment/>
    </xf>
    <xf numFmtId="2" fontId="2" fillId="35" borderId="3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55_Daten_ro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55_a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K3">
            <v>0.126732</v>
          </cell>
          <cell r="L3">
            <v>0.625</v>
          </cell>
        </row>
        <row r="7">
          <cell r="K7">
            <v>0.054</v>
          </cell>
          <cell r="L7">
            <v>0.625</v>
          </cell>
        </row>
        <row r="9">
          <cell r="K9">
            <v>0.21860185462812023</v>
          </cell>
          <cell r="L9">
            <v>13.333</v>
          </cell>
        </row>
        <row r="10">
          <cell r="K10">
            <v>0.23933401702412874</v>
          </cell>
          <cell r="L10">
            <v>12.6666</v>
          </cell>
        </row>
        <row r="11">
          <cell r="K11">
            <v>0.101123</v>
          </cell>
          <cell r="L11">
            <v>0.65625</v>
          </cell>
        </row>
        <row r="13">
          <cell r="K13">
            <v>0.23664711005394065</v>
          </cell>
        </row>
        <row r="15">
          <cell r="K15">
            <v>0.09395166666666667</v>
          </cell>
          <cell r="L15">
            <v>1</v>
          </cell>
        </row>
        <row r="16">
          <cell r="K16">
            <v>0.44891787553</v>
          </cell>
          <cell r="L16">
            <v>10</v>
          </cell>
        </row>
        <row r="17">
          <cell r="K17">
            <v>0.3572350246</v>
          </cell>
          <cell r="L17">
            <v>10</v>
          </cell>
        </row>
        <row r="18">
          <cell r="K18">
            <v>0.06800000000000012</v>
          </cell>
          <cell r="L18">
            <v>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">
          <cell r="J2">
            <v>2.1699981689453125</v>
          </cell>
          <cell r="AF2">
            <v>26.9</v>
          </cell>
          <cell r="AH2">
            <v>0.042281096615183374</v>
          </cell>
        </row>
        <row r="3">
          <cell r="J3">
            <v>3.3299999237060547</v>
          </cell>
          <cell r="AF3">
            <v>34.6</v>
          </cell>
          <cell r="AH3">
            <v>0.09717212329517017</v>
          </cell>
        </row>
        <row r="4">
          <cell r="J4">
            <v>1.8299999237060547</v>
          </cell>
          <cell r="AF4">
            <v>32.5</v>
          </cell>
          <cell r="AH4">
            <v>0.05655735481415073</v>
          </cell>
        </row>
        <row r="5">
          <cell r="J5">
            <v>7.829998016357422</v>
          </cell>
          <cell r="AF5">
            <v>10.8</v>
          </cell>
          <cell r="AH5">
            <v>0.42789484887186036</v>
          </cell>
        </row>
        <row r="6">
          <cell r="J6">
            <v>8.169998168945312</v>
          </cell>
          <cell r="AF6">
            <v>13</v>
          </cell>
          <cell r="AH6">
            <v>0.44066675591595267</v>
          </cell>
        </row>
        <row r="7">
          <cell r="J7">
            <v>12.169998168945312</v>
          </cell>
          <cell r="AF7">
            <v>3.38</v>
          </cell>
          <cell r="AH7">
            <v>0.3741301612571898</v>
          </cell>
        </row>
        <row r="8">
          <cell r="J8">
            <v>10.169998168945312</v>
          </cell>
          <cell r="AF8">
            <v>2.3</v>
          </cell>
          <cell r="AH8">
            <v>0.9448348545792079</v>
          </cell>
        </row>
        <row r="9">
          <cell r="J9">
            <v>5.329998016357422</v>
          </cell>
          <cell r="AF9">
            <v>0.86</v>
          </cell>
          <cell r="AH9">
            <v>0.3104217529296875</v>
          </cell>
        </row>
        <row r="10">
          <cell r="J10">
            <v>2.6699981689453125</v>
          </cell>
          <cell r="AF10">
            <v>3.58</v>
          </cell>
          <cell r="AH10">
            <v>0.5067498779296875</v>
          </cell>
        </row>
        <row r="11">
          <cell r="J11">
            <v>12</v>
          </cell>
          <cell r="AF11">
            <v>4.27</v>
          </cell>
          <cell r="AH11">
            <v>0.566583251953125</v>
          </cell>
        </row>
        <row r="12">
          <cell r="J12">
            <v>16.5</v>
          </cell>
          <cell r="AF12">
            <v>3.23</v>
          </cell>
          <cell r="AH12">
            <v>0.09139679439484127</v>
          </cell>
        </row>
        <row r="13">
          <cell r="J13">
            <v>15.159996032714844</v>
          </cell>
          <cell r="AF13">
            <v>2.39</v>
          </cell>
          <cell r="AH13">
            <v>0.17129839085820894</v>
          </cell>
        </row>
        <row r="14">
          <cell r="J14">
            <v>1.8299999237060547</v>
          </cell>
          <cell r="AF14">
            <v>32</v>
          </cell>
          <cell r="AH14">
            <v>0.057331495163436365</v>
          </cell>
        </row>
        <row r="15">
          <cell r="J15">
            <v>7.5</v>
          </cell>
          <cell r="AF15">
            <v>11.1</v>
          </cell>
          <cell r="AH15">
            <v>0.36098871527777776</v>
          </cell>
        </row>
        <row r="16">
          <cell r="J16">
            <v>9.829994201660156</v>
          </cell>
          <cell r="AF16">
            <v>4.88</v>
          </cell>
          <cell r="AH16">
            <v>0.5302896638691081</v>
          </cell>
        </row>
        <row r="17">
          <cell r="J17">
            <v>12.759994506835938</v>
          </cell>
          <cell r="AF17">
            <v>4.48</v>
          </cell>
          <cell r="AH17">
            <v>0.23012459362496152</v>
          </cell>
        </row>
        <row r="18">
          <cell r="J18">
            <v>45</v>
          </cell>
          <cell r="AF18">
            <v>2.33</v>
          </cell>
          <cell r="AH18">
            <v>0.054199991861979165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="75" zoomScaleNormal="75" zoomScalePageLayoutView="0" workbookViewId="0" topLeftCell="A36">
      <selection activeCell="B36" sqref="B1:B16384"/>
    </sheetView>
  </sheetViews>
  <sheetFormatPr defaultColWidth="11.421875" defaultRowHeight="15"/>
  <cols>
    <col min="1" max="1" width="41.140625" style="1" customWidth="1"/>
    <col min="2" max="5" width="5.7109375" style="1" customWidth="1"/>
    <col min="6" max="6" width="9.57421875" style="2" customWidth="1"/>
    <col min="7" max="7" width="6.28125" style="39" customWidth="1"/>
    <col min="8" max="11" width="5.7109375" style="1" customWidth="1"/>
    <col min="12" max="12" width="10.28125" style="3" customWidth="1"/>
    <col min="13" max="13" width="6.28125" style="47" customWidth="1"/>
    <col min="14" max="17" width="11.421875" style="1" customWidth="1"/>
  </cols>
  <sheetData>
    <row r="1" spans="1:17" ht="15.75" thickBot="1">
      <c r="A1"/>
      <c r="B1" s="52" t="s">
        <v>23</v>
      </c>
      <c r="C1" s="53"/>
      <c r="D1" s="53"/>
      <c r="E1" s="53"/>
      <c r="F1" s="54"/>
      <c r="G1" s="55"/>
      <c r="H1" s="53" t="s">
        <v>26</v>
      </c>
      <c r="I1" s="53"/>
      <c r="J1" s="53"/>
      <c r="K1" s="53"/>
      <c r="L1" s="56"/>
      <c r="M1" s="57"/>
      <c r="N1"/>
      <c r="O1"/>
      <c r="P1"/>
      <c r="Q1"/>
    </row>
    <row r="2" spans="1:17" ht="15.75" thickBot="1">
      <c r="A2" s="58" t="s">
        <v>22</v>
      </c>
      <c r="B2" s="59" t="s">
        <v>18</v>
      </c>
      <c r="C2" s="30" t="s">
        <v>19</v>
      </c>
      <c r="D2" s="30" t="s">
        <v>20</v>
      </c>
      <c r="E2" s="30" t="s">
        <v>21</v>
      </c>
      <c r="F2" s="18" t="s">
        <v>24</v>
      </c>
      <c r="G2" s="40" t="s">
        <v>25</v>
      </c>
      <c r="H2" s="30" t="s">
        <v>18</v>
      </c>
      <c r="I2" s="30" t="s">
        <v>19</v>
      </c>
      <c r="J2" s="30" t="s">
        <v>20</v>
      </c>
      <c r="K2" s="30" t="s">
        <v>21</v>
      </c>
      <c r="L2" s="19" t="s">
        <v>24</v>
      </c>
      <c r="M2" s="60" t="s">
        <v>25</v>
      </c>
      <c r="N2"/>
      <c r="O2"/>
      <c r="P2"/>
      <c r="Q2"/>
    </row>
    <row r="3" spans="1:13" ht="15">
      <c r="A3" s="21" t="s">
        <v>27</v>
      </c>
      <c r="B3" s="24">
        <v>39.113075099999996</v>
      </c>
      <c r="C3" s="11">
        <v>35.07722757</v>
      </c>
      <c r="D3" s="11">
        <v>39.918073799999995</v>
      </c>
      <c r="E3" s="11">
        <v>40.4843725</v>
      </c>
      <c r="F3" s="12">
        <f aca="true" t="shared" si="0" ref="F3:F14">AVERAGE(B3:E3)</f>
        <v>38.6481872425</v>
      </c>
      <c r="G3" s="41">
        <f aca="true" t="shared" si="1" ref="G3:G12">STDEV(B3:E3)</f>
        <v>2.446225791667086</v>
      </c>
      <c r="H3" s="24">
        <f>'[2]Tabelle1'!$AF$2</f>
        <v>26.9</v>
      </c>
      <c r="I3" s="11">
        <f>'[2]Tabelle1'!$AF$3</f>
        <v>34.6</v>
      </c>
      <c r="J3" s="11">
        <f>'[2]Tabelle1'!$AF$4</f>
        <v>32.5</v>
      </c>
      <c r="K3" s="11">
        <f>'[2]Tabelle1'!$AF$14</f>
        <v>32</v>
      </c>
      <c r="L3" s="35">
        <f aca="true" t="shared" si="2" ref="L3:L14">AVERAGE(H3:K3)</f>
        <v>31.5</v>
      </c>
      <c r="M3" s="48">
        <f aca="true" t="shared" si="3" ref="M3:M12">STDEV(H3:K3)</f>
        <v>3.267006785014892</v>
      </c>
    </row>
    <row r="4" spans="1:13" ht="15">
      <c r="A4" s="21" t="s">
        <v>10</v>
      </c>
      <c r="B4" s="25">
        <v>22.256797199999994</v>
      </c>
      <c r="C4" s="6">
        <v>0</v>
      </c>
      <c r="D4" s="6">
        <v>0</v>
      </c>
      <c r="E4" s="6">
        <v>0</v>
      </c>
      <c r="F4" s="5">
        <f t="shared" si="0"/>
        <v>5.5641992999999985</v>
      </c>
      <c r="G4" s="42">
        <f t="shared" si="1"/>
        <v>11.128398599999997</v>
      </c>
      <c r="H4" s="25"/>
      <c r="I4" s="6"/>
      <c r="J4" s="6"/>
      <c r="K4" s="6"/>
      <c r="L4" s="32" t="e">
        <f t="shared" si="2"/>
        <v>#DIV/0!</v>
      </c>
      <c r="M4" s="49" t="e">
        <f t="shared" si="3"/>
        <v>#DIV/0!</v>
      </c>
    </row>
    <row r="5" spans="1:13" ht="15">
      <c r="A5" s="21" t="s">
        <v>11</v>
      </c>
      <c r="B5" s="25">
        <v>0</v>
      </c>
      <c r="C5" s="6">
        <v>0</v>
      </c>
      <c r="D5" s="6">
        <v>0</v>
      </c>
      <c r="E5" s="6">
        <v>0</v>
      </c>
      <c r="F5" s="5">
        <f t="shared" si="0"/>
        <v>0</v>
      </c>
      <c r="G5" s="42">
        <f t="shared" si="1"/>
        <v>0</v>
      </c>
      <c r="H5" s="25"/>
      <c r="I5" s="6"/>
      <c r="J5" s="6"/>
      <c r="K5" s="6"/>
      <c r="L5" s="32" t="e">
        <f t="shared" si="2"/>
        <v>#DIV/0!</v>
      </c>
      <c r="M5" s="49" t="e">
        <f t="shared" si="3"/>
        <v>#DIV/0!</v>
      </c>
    </row>
    <row r="6" spans="1:13" ht="15">
      <c r="A6" s="21" t="s">
        <v>12</v>
      </c>
      <c r="B6" s="31">
        <v>0</v>
      </c>
      <c r="C6" s="6">
        <v>0</v>
      </c>
      <c r="D6" s="6">
        <v>0</v>
      </c>
      <c r="E6" s="6">
        <v>0</v>
      </c>
      <c r="F6" s="5">
        <f t="shared" si="0"/>
        <v>0</v>
      </c>
      <c r="G6" s="42">
        <f t="shared" si="1"/>
        <v>0</v>
      </c>
      <c r="H6" s="25"/>
      <c r="I6" s="6"/>
      <c r="J6" s="6"/>
      <c r="K6" s="6"/>
      <c r="L6" s="32" t="e">
        <f t="shared" si="2"/>
        <v>#DIV/0!</v>
      </c>
      <c r="M6" s="49" t="e">
        <f t="shared" si="3"/>
        <v>#DIV/0!</v>
      </c>
    </row>
    <row r="7" spans="1:13" ht="15">
      <c r="A7" s="21" t="s">
        <v>13</v>
      </c>
      <c r="B7" s="25">
        <v>0</v>
      </c>
      <c r="C7" s="6">
        <v>0</v>
      </c>
      <c r="D7" s="6">
        <v>0</v>
      </c>
      <c r="E7" s="6">
        <v>0</v>
      </c>
      <c r="F7" s="5">
        <f t="shared" si="0"/>
        <v>0</v>
      </c>
      <c r="G7" s="42">
        <f t="shared" si="1"/>
        <v>0</v>
      </c>
      <c r="H7" s="25"/>
      <c r="I7" s="6"/>
      <c r="J7" s="6"/>
      <c r="K7" s="6"/>
      <c r="L7" s="32" t="e">
        <f t="shared" si="2"/>
        <v>#DIV/0!</v>
      </c>
      <c r="M7" s="49" t="e">
        <f t="shared" si="3"/>
        <v>#DIV/0!</v>
      </c>
    </row>
    <row r="8" spans="1:13" ht="15">
      <c r="A8" s="21" t="s">
        <v>0</v>
      </c>
      <c r="B8" s="25">
        <v>10.9947948</v>
      </c>
      <c r="C8" s="6">
        <v>13.711473600000001</v>
      </c>
      <c r="D8" s="6">
        <v>16.2657</v>
      </c>
      <c r="E8" s="6">
        <v>9.7762995</v>
      </c>
      <c r="F8" s="5">
        <f t="shared" si="0"/>
        <v>12.687066974999999</v>
      </c>
      <c r="G8" s="42">
        <f t="shared" si="1"/>
        <v>2.897836875369958</v>
      </c>
      <c r="H8" s="25">
        <f>'[2]Tabelle1'!$AF$5</f>
        <v>10.8</v>
      </c>
      <c r="I8" s="6">
        <f>'[2]Tabelle1'!$AF$6</f>
        <v>13</v>
      </c>
      <c r="J8" s="6">
        <f>'[2]Tabelle1'!$AF$7</f>
        <v>3.38</v>
      </c>
      <c r="K8" s="6">
        <f>'[2]Tabelle1'!$AF$15</f>
        <v>11.1</v>
      </c>
      <c r="L8" s="32">
        <f t="shared" si="2"/>
        <v>9.57</v>
      </c>
      <c r="M8" s="49">
        <f t="shared" si="3"/>
        <v>4.240078615623376</v>
      </c>
    </row>
    <row r="9" spans="1:13" ht="15">
      <c r="A9" s="21" t="s">
        <v>1</v>
      </c>
      <c r="B9" s="25">
        <v>0</v>
      </c>
      <c r="C9" s="6">
        <v>5.232951899999998</v>
      </c>
      <c r="D9" s="6">
        <v>15.094160399999996</v>
      </c>
      <c r="E9" s="6">
        <v>7.444780199999999</v>
      </c>
      <c r="F9" s="5">
        <f t="shared" si="0"/>
        <v>6.942973124999999</v>
      </c>
      <c r="G9" s="42">
        <f t="shared" si="1"/>
        <v>6.266916113928889</v>
      </c>
      <c r="H9" s="25">
        <f>'[2]Tabelle1'!$AF$8</f>
        <v>2.3</v>
      </c>
      <c r="I9" s="6">
        <f>'[2]Tabelle1'!$AF$9</f>
        <v>0.86</v>
      </c>
      <c r="J9" s="6">
        <f>'[2]Tabelle1'!$AF$10</f>
        <v>3.58</v>
      </c>
      <c r="K9" s="6">
        <f>'[2]Tabelle1'!$AF$16</f>
        <v>4.88</v>
      </c>
      <c r="L9" s="32">
        <f t="shared" si="2"/>
        <v>2.9050000000000002</v>
      </c>
      <c r="M9" s="49">
        <f t="shared" si="3"/>
        <v>1.7228174598604455</v>
      </c>
    </row>
    <row r="10" spans="1:13" ht="15">
      <c r="A10" s="21" t="s">
        <v>2</v>
      </c>
      <c r="B10" s="25">
        <v>0</v>
      </c>
      <c r="C10" s="6">
        <v>0</v>
      </c>
      <c r="D10" s="6">
        <v>0</v>
      </c>
      <c r="E10" s="6">
        <v>1.0849938000000008</v>
      </c>
      <c r="F10" s="5">
        <f t="shared" si="0"/>
        <v>0.2712484500000002</v>
      </c>
      <c r="G10" s="42">
        <f t="shared" si="1"/>
        <v>0.5424969000000004</v>
      </c>
      <c r="H10" s="25">
        <f>'[2]Tabelle1'!$AF$11</f>
        <v>4.27</v>
      </c>
      <c r="I10" s="6">
        <f>'[2]Tabelle1'!$AF$12</f>
        <v>3.23</v>
      </c>
      <c r="J10" s="6">
        <f>'[2]Tabelle1'!$AF$13</f>
        <v>2.39</v>
      </c>
      <c r="K10" s="6">
        <f>'[2]Tabelle1'!$AF$17</f>
        <v>4.48</v>
      </c>
      <c r="L10" s="32">
        <f t="shared" si="2"/>
        <v>3.5925000000000002</v>
      </c>
      <c r="M10" s="49">
        <f t="shared" si="3"/>
        <v>0.9702362255313555</v>
      </c>
    </row>
    <row r="11" spans="1:13" ht="15">
      <c r="A11" s="21" t="s">
        <v>3</v>
      </c>
      <c r="B11" s="25">
        <v>0</v>
      </c>
      <c r="C11" s="6">
        <v>0</v>
      </c>
      <c r="D11" s="6">
        <v>0</v>
      </c>
      <c r="E11" s="6">
        <v>0</v>
      </c>
      <c r="F11" s="5">
        <f t="shared" si="0"/>
        <v>0</v>
      </c>
      <c r="G11" s="42">
        <f t="shared" si="1"/>
        <v>0</v>
      </c>
      <c r="H11" s="25"/>
      <c r="I11" s="6"/>
      <c r="J11" s="6"/>
      <c r="K11" s="6">
        <f>'[2]Tabelle1'!$AF$18</f>
        <v>2.33</v>
      </c>
      <c r="L11" s="32">
        <f t="shared" si="2"/>
        <v>2.33</v>
      </c>
      <c r="M11" s="49" t="e">
        <f t="shared" si="3"/>
        <v>#DIV/0!</v>
      </c>
    </row>
    <row r="12" spans="1:13" ht="15.75" thickBot="1">
      <c r="A12" s="21" t="s">
        <v>4</v>
      </c>
      <c r="B12" s="25">
        <v>0</v>
      </c>
      <c r="C12" s="6">
        <v>0</v>
      </c>
      <c r="D12" s="6">
        <v>0</v>
      </c>
      <c r="E12" s="6">
        <v>0</v>
      </c>
      <c r="F12" s="5">
        <f t="shared" si="0"/>
        <v>0</v>
      </c>
      <c r="G12" s="43">
        <f t="shared" si="1"/>
        <v>0</v>
      </c>
      <c r="H12" s="25"/>
      <c r="I12" s="6"/>
      <c r="J12" s="6"/>
      <c r="K12" s="6"/>
      <c r="L12" s="32" t="e">
        <f t="shared" si="2"/>
        <v>#DIV/0!</v>
      </c>
      <c r="M12" s="50" t="e">
        <f t="shared" si="3"/>
        <v>#DIV/0!</v>
      </c>
    </row>
    <row r="13" spans="1:13" ht="15">
      <c r="A13" s="28" t="s">
        <v>28</v>
      </c>
      <c r="B13" s="10">
        <f>'[1]Tabelle1'!$L$3</f>
        <v>0.625</v>
      </c>
      <c r="C13" s="16">
        <f>'[1]Tabelle1'!$L$7</f>
        <v>0.625</v>
      </c>
      <c r="D13" s="16">
        <f>'[1]Tabelle1'!$L$11</f>
        <v>0.65625</v>
      </c>
      <c r="E13" s="16">
        <f>'[1]Tabelle1'!$L$15</f>
        <v>1</v>
      </c>
      <c r="F13" s="18">
        <f t="shared" si="0"/>
        <v>0.7265625</v>
      </c>
      <c r="G13" s="44">
        <v>0.3884262381714181</v>
      </c>
      <c r="H13" s="10">
        <f>'[2]Tabelle1'!$J$2</f>
        <v>2.1699981689453125</v>
      </c>
      <c r="I13" s="16">
        <f>'[2]Tabelle1'!$J$3</f>
        <v>3.3299999237060547</v>
      </c>
      <c r="J13" s="16">
        <f>'[2]Tabelle1'!$J$4</f>
        <v>1.8299999237060547</v>
      </c>
      <c r="K13" s="16">
        <f>'[2]Tabelle1'!$J$14</f>
        <v>1.8299999237060547</v>
      </c>
      <c r="L13" s="34">
        <f t="shared" si="2"/>
        <v>2.289999485015869</v>
      </c>
      <c r="M13" s="51">
        <v>0.24944938117648088</v>
      </c>
    </row>
    <row r="14" spans="1:13" ht="15">
      <c r="A14" s="21" t="s">
        <v>29</v>
      </c>
      <c r="B14" s="17">
        <v>5.6666</v>
      </c>
      <c r="C14" s="7">
        <v>0</v>
      </c>
      <c r="D14" s="7">
        <v>0</v>
      </c>
      <c r="E14" s="7">
        <v>0</v>
      </c>
      <c r="F14" s="5">
        <f t="shared" si="0"/>
        <v>1.41665</v>
      </c>
      <c r="G14" s="42" t="e">
        <v>#DIV/0!</v>
      </c>
      <c r="H14" s="17"/>
      <c r="I14" s="7"/>
      <c r="J14" s="7"/>
      <c r="K14" s="7"/>
      <c r="L14" s="32" t="e">
        <f t="shared" si="2"/>
        <v>#DIV/0!</v>
      </c>
      <c r="M14" s="49" t="e">
        <v>#DIV/0!</v>
      </c>
    </row>
    <row r="15" spans="1:13" ht="15">
      <c r="A15" s="21" t="s">
        <v>30</v>
      </c>
      <c r="B15" s="17"/>
      <c r="C15" s="7"/>
      <c r="D15" s="7"/>
      <c r="E15" s="7"/>
      <c r="F15" s="5" t="e">
        <f aca="true" t="shared" si="4" ref="F15:F39">AVERAGE(B15:E15)</f>
        <v>#DIV/0!</v>
      </c>
      <c r="G15" s="42" t="e">
        <v>#DIV/0!</v>
      </c>
      <c r="H15" s="17"/>
      <c r="I15" s="7"/>
      <c r="J15" s="7"/>
      <c r="K15" s="7"/>
      <c r="L15" s="32" t="e">
        <f aca="true" t="shared" si="5" ref="L15:L39">AVERAGE(H15:K15)</f>
        <v>#DIV/0!</v>
      </c>
      <c r="M15" s="49" t="e">
        <v>#DIV/0!</v>
      </c>
    </row>
    <row r="16" spans="1:13" ht="15">
      <c r="A16" s="21" t="s">
        <v>31</v>
      </c>
      <c r="B16" s="17"/>
      <c r="C16" s="7"/>
      <c r="D16" s="7"/>
      <c r="E16" s="7"/>
      <c r="F16" s="5" t="e">
        <f t="shared" si="4"/>
        <v>#DIV/0!</v>
      </c>
      <c r="G16" s="42" t="e">
        <v>#DIV/0!</v>
      </c>
      <c r="H16" s="17"/>
      <c r="I16" s="7"/>
      <c r="J16" s="7"/>
      <c r="K16" s="7"/>
      <c r="L16" s="32" t="e">
        <f t="shared" si="5"/>
        <v>#DIV/0!</v>
      </c>
      <c r="M16" s="49" t="e">
        <v>#DIV/0!</v>
      </c>
    </row>
    <row r="17" spans="1:13" ht="15">
      <c r="A17" s="27" t="s">
        <v>32</v>
      </c>
      <c r="B17" s="17"/>
      <c r="C17" s="7"/>
      <c r="D17" s="7"/>
      <c r="E17" s="7"/>
      <c r="F17" s="5" t="e">
        <f t="shared" si="4"/>
        <v>#DIV/0!</v>
      </c>
      <c r="G17" s="42" t="e">
        <v>#DIV/0!</v>
      </c>
      <c r="H17" s="17"/>
      <c r="I17" s="7"/>
      <c r="J17" s="7"/>
      <c r="K17" s="7"/>
      <c r="L17" s="32" t="e">
        <f t="shared" si="5"/>
        <v>#DIV/0!</v>
      </c>
      <c r="M17" s="49" t="e">
        <v>#DIV/0!</v>
      </c>
    </row>
    <row r="18" spans="1:13" ht="15">
      <c r="A18" s="21" t="s">
        <v>33</v>
      </c>
      <c r="B18" s="13">
        <v>3</v>
      </c>
      <c r="C18" s="4">
        <f>'[1]Tabelle1'!$L$9</f>
        <v>13.333</v>
      </c>
      <c r="D18" s="7">
        <v>8.5</v>
      </c>
      <c r="E18" s="4">
        <f>'[1]Tabelle1'!$L$16</f>
        <v>10</v>
      </c>
      <c r="F18" s="5">
        <f t="shared" si="4"/>
        <v>8.70825</v>
      </c>
      <c r="G18" s="42">
        <v>3.1195322536369914</v>
      </c>
      <c r="H18" s="13">
        <f>'[2]Tabelle1'!$J$5</f>
        <v>7.829998016357422</v>
      </c>
      <c r="I18" s="4">
        <f>'[2]Tabelle1'!$J$6</f>
        <v>8.169998168945312</v>
      </c>
      <c r="J18" s="4">
        <f>'[2]Tabelle1'!$J$7</f>
        <v>12.169998168945312</v>
      </c>
      <c r="K18" s="4">
        <f>'[2]Tabelle1'!$J$15</f>
        <v>7.5</v>
      </c>
      <c r="L18" s="32">
        <f t="shared" si="5"/>
        <v>8.917498588562012</v>
      </c>
      <c r="M18" s="49">
        <v>0.34588071978101537</v>
      </c>
    </row>
    <row r="19" spans="1:13" ht="15">
      <c r="A19" s="21" t="s">
        <v>34</v>
      </c>
      <c r="B19" s="13">
        <v>0</v>
      </c>
      <c r="C19" s="4">
        <f>'[1]Tabelle1'!$L$10</f>
        <v>12.6666</v>
      </c>
      <c r="D19" s="4">
        <v>7</v>
      </c>
      <c r="E19" s="4">
        <f>'[1]Tabelle1'!$L$17</f>
        <v>10</v>
      </c>
      <c r="F19" s="5">
        <f t="shared" si="4"/>
        <v>7.416650000000001</v>
      </c>
      <c r="G19" s="42">
        <v>0.5692750425533128</v>
      </c>
      <c r="H19" s="13">
        <f>'[2]Tabelle1'!$J$8</f>
        <v>10.169998168945312</v>
      </c>
      <c r="I19" s="4">
        <f>'[2]Tabelle1'!$J$9</f>
        <v>5.329998016357422</v>
      </c>
      <c r="J19" s="4">
        <f>'[2]Tabelle1'!$J$10</f>
        <v>2.6699981689453125</v>
      </c>
      <c r="K19" s="4">
        <f>'[2]Tabelle1'!$J$16</f>
        <v>9.829994201660156</v>
      </c>
      <c r="L19" s="32">
        <f t="shared" si="5"/>
        <v>6.999997138977051</v>
      </c>
      <c r="M19" s="49">
        <v>1.789458210680411</v>
      </c>
    </row>
    <row r="20" spans="1:13" ht="15">
      <c r="A20" s="21" t="s">
        <v>35</v>
      </c>
      <c r="B20" s="13"/>
      <c r="C20" s="4"/>
      <c r="D20" s="4"/>
      <c r="E20" s="4">
        <f>'[1]Tabelle1'!$L$18</f>
        <v>58</v>
      </c>
      <c r="F20" s="5">
        <f t="shared" si="4"/>
        <v>58</v>
      </c>
      <c r="G20" s="42">
        <v>1.9813949444585608</v>
      </c>
      <c r="H20" s="13">
        <f>'[2]Tabelle1'!$J$11</f>
        <v>12</v>
      </c>
      <c r="I20" s="4">
        <f>'[2]Tabelle1'!$J$12</f>
        <v>16.5</v>
      </c>
      <c r="J20" s="4">
        <f>'[2]Tabelle1'!$J$13</f>
        <v>15.159996032714844</v>
      </c>
      <c r="K20" s="4">
        <f>'[2]Tabelle1'!$J$17</f>
        <v>12.759994506835938</v>
      </c>
      <c r="L20" s="32">
        <f t="shared" si="5"/>
        <v>14.104997634887695</v>
      </c>
      <c r="M20" s="49">
        <v>1.775313877492315</v>
      </c>
    </row>
    <row r="21" spans="1:13" ht="15">
      <c r="A21" s="21" t="s">
        <v>36</v>
      </c>
      <c r="B21" s="13"/>
      <c r="C21" s="4"/>
      <c r="D21" s="4"/>
      <c r="E21" s="4"/>
      <c r="F21" s="5" t="e">
        <f t="shared" si="4"/>
        <v>#DIV/0!</v>
      </c>
      <c r="G21" s="42" t="e">
        <v>#DIV/0!</v>
      </c>
      <c r="H21" s="13"/>
      <c r="I21" s="4"/>
      <c r="J21" s="4"/>
      <c r="K21" s="4">
        <f>'[2]Tabelle1'!$J$18</f>
        <v>45</v>
      </c>
      <c r="L21" s="32">
        <f t="shared" si="5"/>
        <v>45</v>
      </c>
      <c r="M21" s="49">
        <v>3.729481026730119</v>
      </c>
    </row>
    <row r="22" spans="1:13" ht="15">
      <c r="A22" s="21" t="s">
        <v>37</v>
      </c>
      <c r="B22" s="13"/>
      <c r="C22" s="4"/>
      <c r="D22" s="4"/>
      <c r="E22" s="4"/>
      <c r="F22" s="5" t="e">
        <f t="shared" si="4"/>
        <v>#DIV/0!</v>
      </c>
      <c r="G22" s="42" t="e">
        <v>#DIV/0!</v>
      </c>
      <c r="H22" s="13"/>
      <c r="I22" s="4"/>
      <c r="J22" s="4"/>
      <c r="K22" s="4"/>
      <c r="L22" s="32" t="e">
        <f t="shared" si="5"/>
        <v>#DIV/0!</v>
      </c>
      <c r="M22" s="49" t="e">
        <v>#DIV/0!</v>
      </c>
    </row>
    <row r="23" spans="1:13" ht="15">
      <c r="A23" s="21" t="s">
        <v>38</v>
      </c>
      <c r="B23" s="25">
        <v>3</v>
      </c>
      <c r="C23" s="6">
        <v>10</v>
      </c>
      <c r="D23" s="7">
        <v>8.5</v>
      </c>
      <c r="E23" s="6">
        <v>10</v>
      </c>
      <c r="F23" s="5">
        <f t="shared" si="4"/>
        <v>7.875</v>
      </c>
      <c r="G23" s="42">
        <v>3.1181671967145492</v>
      </c>
      <c r="H23" s="25">
        <v>7.829998016357422</v>
      </c>
      <c r="I23" s="6">
        <v>8.169998168945312</v>
      </c>
      <c r="J23" s="6">
        <v>10</v>
      </c>
      <c r="K23" s="6">
        <v>7.5</v>
      </c>
      <c r="L23" s="32">
        <f t="shared" si="5"/>
        <v>8.374999046325684</v>
      </c>
      <c r="M23" s="49">
        <v>0.34588071978101537</v>
      </c>
    </row>
    <row r="24" spans="1:13" ht="15">
      <c r="A24" s="21" t="s">
        <v>39</v>
      </c>
      <c r="B24" s="25">
        <v>0</v>
      </c>
      <c r="C24" s="6">
        <v>0</v>
      </c>
      <c r="D24" s="6">
        <v>1.5</v>
      </c>
      <c r="E24" s="6">
        <v>0</v>
      </c>
      <c r="F24" s="5">
        <f t="shared" si="4"/>
        <v>0.375</v>
      </c>
      <c r="G24" s="42">
        <v>3.118167196714549</v>
      </c>
      <c r="H24" s="37">
        <f>10-H23</f>
        <v>2.170001983642578</v>
      </c>
      <c r="I24" s="6">
        <f>10-I23</f>
        <v>1.8300018310546875</v>
      </c>
      <c r="J24" s="6">
        <f>10-J23</f>
        <v>0</v>
      </c>
      <c r="K24" s="23">
        <f>10-K23</f>
        <v>2.5</v>
      </c>
      <c r="L24" s="32">
        <f t="shared" si="5"/>
        <v>1.6250009536743164</v>
      </c>
      <c r="M24" s="49">
        <v>1.2003714250494455</v>
      </c>
    </row>
    <row r="25" spans="1:13" ht="15">
      <c r="A25" s="21" t="s">
        <v>40</v>
      </c>
      <c r="B25" s="13">
        <v>3</v>
      </c>
      <c r="C25" s="4">
        <v>13.333</v>
      </c>
      <c r="D25" s="7">
        <v>8.5</v>
      </c>
      <c r="E25" s="4">
        <v>10</v>
      </c>
      <c r="F25" s="5">
        <f t="shared" si="4"/>
        <v>8.70825</v>
      </c>
      <c r="G25" s="42" t="e">
        <v>#DIV/0!</v>
      </c>
      <c r="H25" s="13">
        <v>7.829998016357422</v>
      </c>
      <c r="I25" s="4">
        <v>8.169998168945312</v>
      </c>
      <c r="J25" s="4">
        <v>12.169998168945312</v>
      </c>
      <c r="K25" s="4">
        <v>7.5</v>
      </c>
      <c r="L25" s="32">
        <f t="shared" si="5"/>
        <v>8.917498588562012</v>
      </c>
      <c r="M25" s="49">
        <v>1.2287503136360833</v>
      </c>
    </row>
    <row r="26" spans="1:13" ht="15">
      <c r="A26" s="21" t="s">
        <v>41</v>
      </c>
      <c r="B26" s="13">
        <v>0</v>
      </c>
      <c r="C26" s="4">
        <v>12.6666</v>
      </c>
      <c r="D26" s="4">
        <v>7</v>
      </c>
      <c r="E26" s="4">
        <v>10</v>
      </c>
      <c r="F26" s="5">
        <f t="shared" si="4"/>
        <v>7.416650000000001</v>
      </c>
      <c r="G26" s="42">
        <v>3.1195322536369914</v>
      </c>
      <c r="H26" s="13">
        <v>10.169998168945312</v>
      </c>
      <c r="I26" s="4">
        <v>5.329998016357422</v>
      </c>
      <c r="J26" s="4">
        <v>2.6699981689453125</v>
      </c>
      <c r="K26" s="4">
        <v>9.829994201660156</v>
      </c>
      <c r="L26" s="32">
        <f t="shared" si="5"/>
        <v>6.999997138977051</v>
      </c>
      <c r="M26" s="49">
        <v>0.34588071978101537</v>
      </c>
    </row>
    <row r="27" spans="1:13" ht="15">
      <c r="A27" s="21" t="s">
        <v>42</v>
      </c>
      <c r="B27" s="13"/>
      <c r="C27" s="4"/>
      <c r="D27" s="4"/>
      <c r="E27" s="4">
        <v>10</v>
      </c>
      <c r="F27" s="5">
        <f t="shared" si="4"/>
        <v>10</v>
      </c>
      <c r="G27" s="42">
        <v>0.5692750425533128</v>
      </c>
      <c r="H27" s="13">
        <v>12</v>
      </c>
      <c r="I27" s="4">
        <v>16.5</v>
      </c>
      <c r="J27" s="4">
        <v>15.159996032714844</v>
      </c>
      <c r="K27" s="4">
        <v>12.759994506835938</v>
      </c>
      <c r="L27" s="32">
        <f t="shared" si="5"/>
        <v>14.104997634887695</v>
      </c>
      <c r="M27" s="49">
        <v>1.789458210680411</v>
      </c>
    </row>
    <row r="28" spans="1:13" ht="15">
      <c r="A28" s="21" t="s">
        <v>43</v>
      </c>
      <c r="B28" s="13"/>
      <c r="C28" s="4"/>
      <c r="D28" s="4"/>
      <c r="E28" s="4"/>
      <c r="F28" s="5" t="e">
        <f t="shared" si="4"/>
        <v>#DIV/0!</v>
      </c>
      <c r="G28" s="42">
        <v>1.8521766474430432</v>
      </c>
      <c r="H28" s="13"/>
      <c r="I28" s="4"/>
      <c r="J28" s="4"/>
      <c r="K28" s="4"/>
      <c r="L28" s="32" t="e">
        <f t="shared" si="5"/>
        <v>#DIV/0!</v>
      </c>
      <c r="M28" s="49">
        <v>1.775313877492315</v>
      </c>
    </row>
    <row r="29" spans="1:13" ht="15.75" thickBot="1">
      <c r="A29" s="21" t="s">
        <v>44</v>
      </c>
      <c r="B29" s="13"/>
      <c r="C29" s="4"/>
      <c r="D29" s="4"/>
      <c r="E29" s="4"/>
      <c r="F29" s="5" t="e">
        <f t="shared" si="4"/>
        <v>#DIV/0!</v>
      </c>
      <c r="G29" s="42">
        <v>4</v>
      </c>
      <c r="H29" s="13"/>
      <c r="I29" s="4"/>
      <c r="J29" s="4"/>
      <c r="K29" s="4"/>
      <c r="L29" s="32" t="e">
        <f t="shared" si="5"/>
        <v>#DIV/0!</v>
      </c>
      <c r="M29" s="49">
        <v>3.3570856872176082</v>
      </c>
    </row>
    <row r="30" spans="1:13" ht="15.75" thickBot="1">
      <c r="A30" s="20" t="s">
        <v>45</v>
      </c>
      <c r="B30" s="24">
        <f>'[1]Tabelle1'!$K$3</f>
        <v>0.126732</v>
      </c>
      <c r="C30" s="11">
        <f>'[1]Tabelle1'!$K$7</f>
        <v>0.054</v>
      </c>
      <c r="D30" s="11">
        <f>'[1]Tabelle1'!$K$11</f>
        <v>0.101123</v>
      </c>
      <c r="E30" s="11">
        <f>'[1]Tabelle1'!$K$15</f>
        <v>0.09395166666666667</v>
      </c>
      <c r="F30" s="12">
        <f t="shared" si="4"/>
        <v>0.09395166666666667</v>
      </c>
      <c r="G30" s="43" t="e">
        <v>#DIV/0!</v>
      </c>
      <c r="H30" s="24">
        <f>'[2]Tabelle1'!$AH$2</f>
        <v>0.042281096615183374</v>
      </c>
      <c r="I30" s="11">
        <f>'[2]Tabelle1'!$AH$3</f>
        <v>0.09717212329517017</v>
      </c>
      <c r="J30" s="11">
        <f>'[2]Tabelle1'!$AH$4</f>
        <v>0.05655735481415073</v>
      </c>
      <c r="K30" s="11">
        <f>'[2]Tabelle1'!$AH$14</f>
        <v>0.057331495163436365</v>
      </c>
      <c r="L30" s="35">
        <f t="shared" si="5"/>
        <v>0.06333551747198515</v>
      </c>
      <c r="M30" s="49" t="e">
        <v>#DIV/0!</v>
      </c>
    </row>
    <row r="31" spans="1:13" ht="15">
      <c r="A31" s="27" t="s">
        <v>14</v>
      </c>
      <c r="B31" s="29">
        <v>0.18141156627311136</v>
      </c>
      <c r="C31" s="8"/>
      <c r="D31" s="8"/>
      <c r="E31" s="8"/>
      <c r="F31" s="9">
        <f t="shared" si="4"/>
        <v>0.18141156627311136</v>
      </c>
      <c r="G31" s="44">
        <v>0.012795551901236171</v>
      </c>
      <c r="H31" s="29"/>
      <c r="I31" s="8"/>
      <c r="J31" s="8"/>
      <c r="K31" s="8"/>
      <c r="L31" s="36" t="e">
        <f t="shared" si="5"/>
        <v>#DIV/0!</v>
      </c>
      <c r="M31" s="49">
        <v>0.03348518634324392</v>
      </c>
    </row>
    <row r="32" spans="1:13" ht="15">
      <c r="A32" s="27" t="s">
        <v>15</v>
      </c>
      <c r="B32" s="29"/>
      <c r="C32" s="8"/>
      <c r="D32" s="8"/>
      <c r="E32" s="8"/>
      <c r="F32" s="9" t="e">
        <f t="shared" si="4"/>
        <v>#DIV/0!</v>
      </c>
      <c r="G32" s="42" t="e">
        <v>#DIV/0!</v>
      </c>
      <c r="H32" s="29"/>
      <c r="I32" s="8"/>
      <c r="J32" s="8"/>
      <c r="K32" s="8"/>
      <c r="L32" s="36" t="e">
        <f t="shared" si="5"/>
        <v>#DIV/0!</v>
      </c>
      <c r="M32" s="49" t="e">
        <v>#DIV/0!</v>
      </c>
    </row>
    <row r="33" spans="1:13" ht="15">
      <c r="A33" s="27" t="s">
        <v>16</v>
      </c>
      <c r="B33" s="29"/>
      <c r="C33" s="8"/>
      <c r="D33" s="8"/>
      <c r="E33" s="8"/>
      <c r="F33" s="9" t="e">
        <f t="shared" si="4"/>
        <v>#DIV/0!</v>
      </c>
      <c r="G33" s="42" t="e">
        <v>#DIV/0!</v>
      </c>
      <c r="H33" s="29"/>
      <c r="I33" s="8"/>
      <c r="J33" s="8"/>
      <c r="K33" s="8"/>
      <c r="L33" s="36" t="e">
        <f t="shared" si="5"/>
        <v>#DIV/0!</v>
      </c>
      <c r="M33" s="49" t="e">
        <v>#DIV/0!</v>
      </c>
    </row>
    <row r="34" spans="1:13" ht="15">
      <c r="A34" s="27" t="s">
        <v>17</v>
      </c>
      <c r="B34" s="29"/>
      <c r="C34" s="8"/>
      <c r="D34" s="8"/>
      <c r="E34" s="8"/>
      <c r="F34" s="9" t="e">
        <f t="shared" si="4"/>
        <v>#DIV/0!</v>
      </c>
      <c r="G34" s="42" t="e">
        <v>#DIV/0!</v>
      </c>
      <c r="H34" s="29"/>
      <c r="I34" s="8"/>
      <c r="J34" s="8"/>
      <c r="K34" s="8"/>
      <c r="L34" s="36" t="e">
        <f t="shared" si="5"/>
        <v>#DIV/0!</v>
      </c>
      <c r="M34" s="49" t="e">
        <v>#DIV/0!</v>
      </c>
    </row>
    <row r="35" spans="1:13" ht="15">
      <c r="A35" s="21" t="s">
        <v>5</v>
      </c>
      <c r="B35" s="25">
        <v>0.2466546134657836</v>
      </c>
      <c r="C35" s="6">
        <f>'[1]Tabelle1'!$K$9</f>
        <v>0.21860185462812023</v>
      </c>
      <c r="D35" s="6">
        <v>0.23664711005394065</v>
      </c>
      <c r="E35" s="6">
        <f>'[1]Tabelle1'!$K$16</f>
        <v>0.44891787553</v>
      </c>
      <c r="F35" s="5">
        <f t="shared" si="4"/>
        <v>0.2877053634194611</v>
      </c>
      <c r="G35" s="42" t="e">
        <v>#DIV/0!</v>
      </c>
      <c r="H35" s="25">
        <f>'[2]Tabelle1'!$AH$5</f>
        <v>0.42789484887186036</v>
      </c>
      <c r="I35" s="6">
        <f>'[2]Tabelle1'!$AH$6</f>
        <v>0.44066675591595267</v>
      </c>
      <c r="J35" s="6">
        <f>'[2]Tabelle1'!$AH$7</f>
        <v>0.3741301612571898</v>
      </c>
      <c r="K35" s="6">
        <f>'[2]Tabelle1'!$AH$15</f>
        <v>0.36098871527777776</v>
      </c>
      <c r="L35" s="32">
        <f t="shared" si="5"/>
        <v>0.40092012033069513</v>
      </c>
      <c r="M35" s="49" t="e">
        <v>#DIV/0!</v>
      </c>
    </row>
    <row r="36" spans="1:13" ht="15">
      <c r="A36" s="21" t="s">
        <v>6</v>
      </c>
      <c r="B36" s="25"/>
      <c r="C36" s="6">
        <f>'[1]Tabelle1'!$K$10</f>
        <v>0.23933401702412874</v>
      </c>
      <c r="D36" s="6">
        <f>'[1]Tabelle1'!$K$13</f>
        <v>0.23664711005394065</v>
      </c>
      <c r="E36" s="6">
        <f>'[1]Tabelle1'!$K$17</f>
        <v>0.3572350246</v>
      </c>
      <c r="F36" s="5">
        <f t="shared" si="4"/>
        <v>0.2777387172260231</v>
      </c>
      <c r="G36" s="42">
        <v>0.008940603152711564</v>
      </c>
      <c r="H36" s="25">
        <f>'[2]Tabelle1'!$AH$8</f>
        <v>0.9448348545792079</v>
      </c>
      <c r="I36" s="6">
        <f>'[2]Tabelle1'!$AH$9</f>
        <v>0.3104217529296875</v>
      </c>
      <c r="J36" s="6">
        <f>'[2]Tabelle1'!$AH$10</f>
        <v>0.5067498779296875</v>
      </c>
      <c r="K36" s="6">
        <f>'[2]Tabelle1'!$AH$16</f>
        <v>0.5302896638691081</v>
      </c>
      <c r="L36" s="32">
        <f t="shared" si="5"/>
        <v>0.5730740373269227</v>
      </c>
      <c r="M36" s="49">
        <v>0.04781299933055843</v>
      </c>
    </row>
    <row r="37" spans="1:13" ht="15">
      <c r="A37" s="21" t="s">
        <v>7</v>
      </c>
      <c r="B37" s="25"/>
      <c r="C37" s="6"/>
      <c r="D37" s="6"/>
      <c r="E37" s="6">
        <f>'[1]Tabelle1'!$K$18</f>
        <v>0.06800000000000012</v>
      </c>
      <c r="F37" s="5">
        <f t="shared" si="4"/>
        <v>0.06800000000000012</v>
      </c>
      <c r="G37" s="42">
        <v>0.1794134473702116</v>
      </c>
      <c r="H37" s="25">
        <f>'[2]Tabelle1'!$AH$11</f>
        <v>0.566583251953125</v>
      </c>
      <c r="I37" s="6">
        <f>'[2]Tabelle1'!$AH$12</f>
        <v>0.09139679439484127</v>
      </c>
      <c r="J37" s="6">
        <f>'[2]Tabelle1'!$AH$13</f>
        <v>0.17129839085820894</v>
      </c>
      <c r="K37" s="6">
        <f>'[2]Tabelle1'!$AH$17</f>
        <v>0.23012459362496152</v>
      </c>
      <c r="L37" s="32">
        <f t="shared" si="5"/>
        <v>0.2648507577077842</v>
      </c>
      <c r="M37" s="49">
        <v>0.17265222095845545</v>
      </c>
    </row>
    <row r="38" spans="1:13" ht="15">
      <c r="A38" s="21" t="s">
        <v>8</v>
      </c>
      <c r="B38" s="25"/>
      <c r="C38" s="6"/>
      <c r="D38" s="6"/>
      <c r="E38" s="6"/>
      <c r="F38" s="5" t="e">
        <f t="shared" si="4"/>
        <v>#DIV/0!</v>
      </c>
      <c r="G38" s="42">
        <v>0.10991405250788747</v>
      </c>
      <c r="H38" s="25"/>
      <c r="I38" s="6"/>
      <c r="J38" s="6"/>
      <c r="K38" s="6">
        <f>'[2]Tabelle1'!$AH$18</f>
        <v>0.054199991861979165</v>
      </c>
      <c r="L38" s="32">
        <f t="shared" si="5"/>
        <v>0.054199991861979165</v>
      </c>
      <c r="M38" s="49">
        <v>0.170935853722414</v>
      </c>
    </row>
    <row r="39" spans="1:13" ht="15.75" thickBot="1">
      <c r="A39" s="21" t="s">
        <v>9</v>
      </c>
      <c r="B39" s="61"/>
      <c r="C39" s="62"/>
      <c r="D39" s="62"/>
      <c r="E39" s="62"/>
      <c r="F39" s="63" t="e">
        <f t="shared" si="4"/>
        <v>#DIV/0!</v>
      </c>
      <c r="G39" s="64" t="e">
        <v>#DIV/0!</v>
      </c>
      <c r="H39" s="61"/>
      <c r="I39" s="62"/>
      <c r="J39" s="62"/>
      <c r="K39" s="62"/>
      <c r="L39" s="65" t="e">
        <f t="shared" si="5"/>
        <v>#DIV/0!</v>
      </c>
      <c r="M39" s="66">
        <v>0.28882066644017396</v>
      </c>
    </row>
    <row r="40" spans="1:13" ht="15">
      <c r="A40" s="20" t="s">
        <v>46</v>
      </c>
      <c r="B40" s="24">
        <f>(B13*B3*B30)+(B4*B14*B31)+(B5*B15*B32)+(B6*B16*B33)+(B7*B17*B34)</f>
        <v>25.977742214845556</v>
      </c>
      <c r="C40" s="11">
        <f>(C13*C3*C30)+(C4*C14*C31)+(C5*C15*C32)+(C6*C16*C33)+(C7*C17*C34)</f>
        <v>1.1838564304874999</v>
      </c>
      <c r="D40" s="11">
        <f>(D13*D3*D30)+(D4*D14*D31)+(D5*D15*D32)+(D6*D16*D33)+(D7*D17*D34)</f>
        <v>2.6490419660757936</v>
      </c>
      <c r="E40" s="11">
        <f>(E13*E3*E30)+(E4*E14*E31)+(E5*E15*E32)+(E6*E16*E33)+(E7*E17*E34)</f>
        <v>3.803574270329167</v>
      </c>
      <c r="F40" s="18">
        <f>AVERAGE(B40:E40)</f>
        <v>8.403553720434504</v>
      </c>
      <c r="G40" s="67">
        <f>STDEV(B40:E40)</f>
        <v>11.765066180122714</v>
      </c>
      <c r="H40" s="24">
        <f>(H13*H3*H30)+(H4*H14*H31)+(H5*H15*H32)+(H6*H16*H33)+(H7*H17*H34)</f>
        <v>2.4680723701469947</v>
      </c>
      <c r="I40" s="11">
        <f>(I13*I3*I30)+(I4*I14*I31)+(I5*I15*I32)+(I6*I16*I33)+(I7*I17*I34)</f>
        <v>11.195977445310811</v>
      </c>
      <c r="J40" s="11">
        <f>(J13*J3*J30)+(J4*J14*J31)+(J5*J15*J32)+(J6*J16*J33)+(J7*J17*J34)</f>
        <v>3.363748537334643</v>
      </c>
      <c r="K40" s="11">
        <f>(K13*K3*K30)+(K4*K14*K31)+(K5*K15*K32)+(K6*K16*K33)+(K7*K17*K34)</f>
        <v>3.357332216801363</v>
      </c>
      <c r="L40" s="35">
        <f>AVERAGE(H40:K40)</f>
        <v>5.096282642398453</v>
      </c>
      <c r="M40" s="48">
        <f>STDEV(H40:K40)</f>
        <v>4.088169473482301</v>
      </c>
    </row>
    <row r="41" spans="1:13" ht="15">
      <c r="A41" s="21" t="s">
        <v>47</v>
      </c>
      <c r="B41" s="25">
        <f>(B8*B35*B25)+(B9*B36*B26)+(B10*B37*B27)+(B11*B38*B28)</f>
        <v>8.135750584588822</v>
      </c>
      <c r="C41" s="6">
        <f>(C8*C35*C25)+(C9*C36*C26)+(C10*C37*C27)+(C11*C38*C28)</f>
        <v>55.82766122471388</v>
      </c>
      <c r="D41" s="6">
        <f>(D8*D35*D25)+(D9*D36*D26)+(D10*D37*D27)+(D11*D38*D28)</f>
        <v>57.72238869449167</v>
      </c>
      <c r="E41" s="6">
        <f>(E8*E35*E25)+(E9*E36*E26)+(E10*E37*E27)+(E11*E38*E28)</f>
        <v>71.22071418373595</v>
      </c>
      <c r="F41" s="5">
        <f>AVERAGE(B41:E41)</f>
        <v>48.22662867188258</v>
      </c>
      <c r="G41" s="45">
        <f>STDEV(B41:E41)</f>
        <v>27.591977267633784</v>
      </c>
      <c r="H41" s="25">
        <f>(H8*H35*H25)+(H9*H36*H26)+(H10*H37*H27)+(H11*H38*H28)</f>
        <v>87.31684476750173</v>
      </c>
      <c r="I41" s="6">
        <f>(I8*I35*I25)+(I9*I36*I26)+(I10*I37*I27)+(I11*I38*I28)</f>
        <v>53.09710851512283</v>
      </c>
      <c r="J41" s="6">
        <f>(J8*J35*J25)+(J9*J36*J26)+(J10*J37*J27)+(J11*J38*J28)</f>
        <v>26.44005846982768</v>
      </c>
      <c r="K41" s="6">
        <f>(K8*K35*K25)+(K9*K36*K26)+(K10*K37*K27)+(K11*K38*K28)</f>
        <v>68.64552353994897</v>
      </c>
      <c r="L41" s="32">
        <f>AVERAGE(H41:K41)</f>
        <v>58.874883823100305</v>
      </c>
      <c r="M41" s="49">
        <f>STDEV(H41:K41)</f>
        <v>25.75403609822537</v>
      </c>
    </row>
    <row r="42" spans="1:13" ht="15.75" thickBot="1">
      <c r="A42" s="22" t="s">
        <v>48</v>
      </c>
      <c r="B42" s="26">
        <f>B41+B40</f>
        <v>34.113492799434376</v>
      </c>
      <c r="C42" s="14">
        <f>C41+C40</f>
        <v>57.01151765520138</v>
      </c>
      <c r="D42" s="14">
        <f>D41+D40</f>
        <v>60.37143066056746</v>
      </c>
      <c r="E42" s="14">
        <f>E41+E40</f>
        <v>75.02428845406511</v>
      </c>
      <c r="F42" s="15">
        <f>AVERAGE(B42:E42)</f>
        <v>56.63018239231708</v>
      </c>
      <c r="G42" s="46">
        <f>STDEV(B42:E42)</f>
        <v>16.926180935860636</v>
      </c>
      <c r="H42" s="26">
        <f>H41+H40</f>
        <v>89.78491713764873</v>
      </c>
      <c r="I42" s="14">
        <f>I41+I40</f>
        <v>64.29308596043364</v>
      </c>
      <c r="J42" s="14">
        <f>J41+J40</f>
        <v>29.803807007162323</v>
      </c>
      <c r="K42" s="14">
        <f>K41+K40</f>
        <v>72.00285575675034</v>
      </c>
      <c r="L42" s="33">
        <f>AVERAGE(H42:K42)</f>
        <v>63.97116646549876</v>
      </c>
      <c r="M42" s="50">
        <f>STDEV(H42:K42)</f>
        <v>25.15531647685051</v>
      </c>
    </row>
    <row r="69" ht="15">
      <c r="O69" s="38"/>
    </row>
    <row r="70" ht="15">
      <c r="O70" s="38"/>
    </row>
    <row r="71" ht="15">
      <c r="O71" s="38"/>
    </row>
    <row r="72" ht="15">
      <c r="O72" s="38"/>
    </row>
    <row r="73" ht="15">
      <c r="O73" s="38"/>
    </row>
    <row r="74" ht="15">
      <c r="O74" s="38"/>
    </row>
    <row r="75" ht="15">
      <c r="O75" s="38"/>
    </row>
    <row r="76" ht="15">
      <c r="O76" s="38"/>
    </row>
    <row r="77" ht="15">
      <c r="O77" s="38"/>
    </row>
    <row r="78" ht="15">
      <c r="O78" s="38"/>
    </row>
    <row r="79" ht="15">
      <c r="O79" s="38"/>
    </row>
    <row r="80" ht="15">
      <c r="O80" s="38"/>
    </row>
    <row r="81" ht="15">
      <c r="O81" s="38"/>
    </row>
    <row r="82" ht="15">
      <c r="O82" s="38"/>
    </row>
    <row r="83" ht="15">
      <c r="O83" s="38"/>
    </row>
    <row r="84" ht="15">
      <c r="O84" s="38"/>
    </row>
    <row r="85" ht="15">
      <c r="O85" s="38"/>
    </row>
    <row r="86" ht="15">
      <c r="O86" s="38"/>
    </row>
    <row r="87" ht="15">
      <c r="O87" s="38"/>
    </row>
    <row r="88" ht="15">
      <c r="O88" s="38"/>
    </row>
    <row r="89" ht="15">
      <c r="O89" s="38"/>
    </row>
    <row r="90" ht="15">
      <c r="O90" s="38"/>
    </row>
    <row r="91" ht="15">
      <c r="O91" s="38"/>
    </row>
    <row r="92" ht="15">
      <c r="O92" s="38"/>
    </row>
    <row r="93" ht="15">
      <c r="O93" s="38"/>
    </row>
    <row r="94" ht="15">
      <c r="O94" s="38"/>
    </row>
    <row r="95" ht="15">
      <c r="O95" s="38"/>
    </row>
    <row r="96" ht="15">
      <c r="O96" s="38"/>
    </row>
    <row r="97" ht="15">
      <c r="O97" s="38"/>
    </row>
    <row r="98" ht="15">
      <c r="O98" s="38"/>
    </row>
    <row r="99" ht="15">
      <c r="O99" s="38"/>
    </row>
    <row r="100" ht="15">
      <c r="O100" s="38"/>
    </row>
    <row r="101" ht="15">
      <c r="O101" s="38"/>
    </row>
    <row r="102" ht="15">
      <c r="O102" s="38"/>
    </row>
    <row r="103" ht="15">
      <c r="O103" s="38"/>
    </row>
    <row r="104" ht="15">
      <c r="O104" s="38"/>
    </row>
    <row r="105" ht="15">
      <c r="O105" s="38"/>
    </row>
    <row r="106" ht="15">
      <c r="O106" s="38"/>
    </row>
    <row r="107" ht="15">
      <c r="O107" s="38"/>
    </row>
    <row r="108" ht="15">
      <c r="O108" s="38"/>
    </row>
    <row r="109" ht="15">
      <c r="O109" s="38"/>
    </row>
    <row r="110" ht="15">
      <c r="O110" s="38"/>
    </row>
    <row r="111" ht="15">
      <c r="O111" s="38"/>
    </row>
    <row r="112" ht="15">
      <c r="O112" s="38"/>
    </row>
    <row r="113" ht="15">
      <c r="O113" s="38"/>
    </row>
    <row r="114" ht="15">
      <c r="O114" s="38"/>
    </row>
    <row r="115" ht="15">
      <c r="O115" s="38"/>
    </row>
    <row r="116" ht="15">
      <c r="O116" s="38"/>
    </row>
    <row r="117" ht="15">
      <c r="O117" s="38"/>
    </row>
    <row r="118" ht="15">
      <c r="O118" s="38"/>
    </row>
    <row r="119" ht="15">
      <c r="O119" s="38"/>
    </row>
    <row r="120" ht="15">
      <c r="O120" s="38"/>
    </row>
    <row r="121" ht="15">
      <c r="O121" s="38"/>
    </row>
    <row r="122" ht="15">
      <c r="O122" s="38"/>
    </row>
    <row r="123" ht="15">
      <c r="O123" s="38"/>
    </row>
    <row r="124" ht="15">
      <c r="O124" s="38"/>
    </row>
    <row r="125" ht="15">
      <c r="O125" s="38"/>
    </row>
    <row r="126" ht="15">
      <c r="O126" s="38"/>
    </row>
  </sheetData>
  <sheetProtection/>
  <mergeCells count="2">
    <mergeCell ref="B1:E1"/>
    <mergeCell ref="H1:K1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Jörg Prietzel</cp:lastModifiedBy>
  <cp:lastPrinted>2013-12-18T13:18:31Z</cp:lastPrinted>
  <dcterms:created xsi:type="dcterms:W3CDTF">2012-01-29T16:29:26Z</dcterms:created>
  <dcterms:modified xsi:type="dcterms:W3CDTF">2015-06-26T22:13:19Z</dcterms:modified>
  <cp:category/>
  <cp:version/>
  <cp:contentType/>
  <cp:contentStatus/>
</cp:coreProperties>
</file>